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22"/>
  <workbookPr codeName="AquestLlibreDeTreball" defaultThemeVersion="124226"/>
  <mc:AlternateContent xmlns:mc="http://schemas.openxmlformats.org/markup-compatibility/2006">
    <mc:Choice Requires="x15">
      <x15ac:absPath xmlns:x15ac="http://schemas.microsoft.com/office/spreadsheetml/2010/11/ac" url="C:\Users\crodriguez\Desktop\Inventari_fitxes càlcul per revisar\"/>
    </mc:Choice>
  </mc:AlternateContent>
  <xr:revisionPtr revIDLastSave="0" documentId="11_B1ED7B96C0AED3F583EA5956289589C5BF7E32F8" xr6:coauthVersionLast="46" xr6:coauthVersionMax="46" xr10:uidLastSave="{00000000-0000-0000-0000-000000000000}"/>
  <bookViews>
    <workbookView xWindow="-15480" yWindow="-120" windowWidth="15600" windowHeight="11160" tabRatio="762" xr2:uid="{00000000-000D-0000-FFFF-FFFF00000000}"/>
  </bookViews>
  <sheets>
    <sheet name="REF.LEGALS" sheetId="150" r:id="rId1"/>
    <sheet name="Inventari" sheetId="156" r:id="rId2"/>
    <sheet name="1.1.1" sheetId="157" r:id="rId3"/>
    <sheet name="1.1.1_RA17_PPI sostenibilitat" sheetId="148" r:id="rId4"/>
    <sheet name="1.1.2" sheetId="158" r:id="rId5"/>
    <sheet name="1.1.3" sheetId="159" r:id="rId6"/>
    <sheet name="1.1.4" sheetId="160" r:id="rId7"/>
    <sheet name="1.1.5" sheetId="161" r:id="rId8"/>
    <sheet name="1.1.5_RA1_ESTABILITAT_PRESSUPOS" sheetId="80" r:id="rId9"/>
    <sheet name="EL_Estabilitat_pressupost" sheetId="141" r:id="rId10"/>
    <sheet name="OA-CON1_Estabilitat_pressupost" sheetId="142" r:id="rId11"/>
    <sheet name="OA-CON2_Estabilitat_pressupost" sheetId="143" r:id="rId12"/>
    <sheet name="OA-CON3_Estabilitat_pressupost" sheetId="144" r:id="rId13"/>
    <sheet name="SM-FUND1_Estabilitat_pressupost" sheetId="145" r:id="rId14"/>
    <sheet name="SM-FUND2_Estabilitat_pressupost" sheetId="146" r:id="rId15"/>
    <sheet name="SM-FUND3_Estabilitat_pressupost" sheetId="147" r:id="rId16"/>
    <sheet name="1.1.6" sheetId="162" r:id="rId17"/>
    <sheet name="1.2.1" sheetId="163" r:id="rId18"/>
    <sheet name="1.2.2" sheetId="164" r:id="rId19"/>
    <sheet name="1.2.3" sheetId="165" r:id="rId20"/>
    <sheet name="1.2.4" sheetId="166" r:id="rId21"/>
    <sheet name="1.2.5" sheetId="167" r:id="rId22"/>
    <sheet name="1.2.6" sheetId="168" r:id="rId23"/>
    <sheet name="1.2.7" sheetId="169" r:id="rId24"/>
    <sheet name="1.2.8" sheetId="170" r:id="rId25"/>
    <sheet name="1.3.1" sheetId="171" r:id="rId26"/>
    <sheet name="1.3.2" sheetId="172" r:id="rId27"/>
    <sheet name="1.3.3" sheetId="173" r:id="rId28"/>
    <sheet name="1.3.3_RA1_ESTABILITAT_LIQUID" sheetId="87" r:id="rId29"/>
    <sheet name="EL_Estabilitat_liquidació" sheetId="88" r:id="rId30"/>
    <sheet name="OA-CON1_Estabilitat_liquidació" sheetId="133" r:id="rId31"/>
    <sheet name="OA-CON2_Estabilitat_liquidació" sheetId="134" r:id="rId32"/>
    <sheet name="OA-CON3_Estabilitat_liquidació" sheetId="139" r:id="rId33"/>
    <sheet name="SM-FUND1_Estabilitat_liquidació" sheetId="91" r:id="rId34"/>
    <sheet name="SM-FUND2_Estabilitat_liquidació" sheetId="131" r:id="rId35"/>
    <sheet name="SM-FUND3_Estabilitat_liquidació" sheetId="132" r:id="rId36"/>
    <sheet name="1.3.3_RA2_REGLA_DESPESA_LIQUID" sheetId="94" r:id="rId37"/>
    <sheet name="EL_Regla_liquidació" sheetId="95" r:id="rId38"/>
    <sheet name="OA-CON1_Regla_liquidació" sheetId="135" r:id="rId39"/>
    <sheet name="OA-CON2_Regla_liquidació" sheetId="136" r:id="rId40"/>
    <sheet name="OA-CON3_Regla_liquidació" sheetId="140" r:id="rId41"/>
    <sheet name="SM-FUND1_Regla_liquidació" sheetId="98" r:id="rId42"/>
    <sheet name="SM-FUND2_Regla_liquidació" sheetId="137" r:id="rId43"/>
    <sheet name="SM-FUND3_Regla_liquidació" sheetId="138" r:id="rId44"/>
    <sheet name="1.3.3_RA3_LIMIT_DEUTE_LIQUID" sheetId="101" r:id="rId45"/>
    <sheet name="1.3.4" sheetId="174" r:id="rId46"/>
    <sheet name="1.3.5" sheetId="175" r:id="rId47"/>
    <sheet name="1.4.1" sheetId="176" r:id="rId48"/>
    <sheet name="1.4.2" sheetId="177" r:id="rId49"/>
    <sheet name="1.4.2_RA5_Nivell deute" sheetId="108" r:id="rId50"/>
    <sheet name="1.4.2_RA5_Estalvi net" sheetId="149" r:id="rId51"/>
    <sheet name="1.4.3" sheetId="178" r:id="rId52"/>
    <sheet name="1.4.3_RA6_Nivell deute" sheetId="201" r:id="rId53"/>
    <sheet name="1.4.3_RA6_Estalvi net" sheetId="200" r:id="rId54"/>
    <sheet name="1.4.4" sheetId="179" r:id="rId55"/>
    <sheet name="1.4.5" sheetId="180" r:id="rId56"/>
    <sheet name="1.4.6" sheetId="181" r:id="rId57"/>
    <sheet name="1.4.7" sheetId="182" r:id="rId58"/>
    <sheet name="1.5.1" sheetId="183" r:id="rId59"/>
    <sheet name="1.5.2" sheetId="184" r:id="rId60"/>
    <sheet name="1.5.3" sheetId="185" r:id="rId61"/>
    <sheet name="1.5.4" sheetId="186" r:id="rId62"/>
    <sheet name="1.5.5" sheetId="187" r:id="rId63"/>
    <sheet name="1.5.6" sheetId="188" r:id="rId64"/>
    <sheet name="1.6.1" sheetId="189" r:id="rId65"/>
    <sheet name="1.6.2" sheetId="190" r:id="rId66"/>
    <sheet name="1.6.3" sheetId="191" r:id="rId67"/>
    <sheet name="1.6.4" sheetId="192" r:id="rId68"/>
    <sheet name="1.6.5" sheetId="193" r:id="rId69"/>
    <sheet name="1.7.1" sheetId="194" r:id="rId70"/>
    <sheet name="1.8.1" sheetId="195" r:id="rId71"/>
    <sheet name="1.8.2" sheetId="196" r:id="rId72"/>
    <sheet name="1.8.3" sheetId="197" r:id="rId73"/>
    <sheet name="1.8.4" sheetId="198" r:id="rId74"/>
    <sheet name="1.8.5" sheetId="199" r:id="rId75"/>
  </sheets>
  <externalReferences>
    <externalReference r:id="rId76"/>
    <externalReference r:id="rId77"/>
    <externalReference r:id="rId78"/>
  </externalReferences>
  <definedNames>
    <definedName name="_1_______Àrea_d_impressió" localSheetId="24">'1.2.8'!$A$1:$C$13</definedName>
    <definedName name="_10Àrea_d_impressió" localSheetId="3">'1.1.1_RA17_PPI sostenibilitat'!$A$1:$J$102</definedName>
    <definedName name="_10Àrea_d_impressió" localSheetId="17">'1.2.1'!$A$1:$D$18</definedName>
    <definedName name="_10Àrea_d_impressió" localSheetId="44">'1.3.3_RA3_LIMIT_DEUTE_LIQUID'!$B$6:$K$37</definedName>
    <definedName name="_10Àrea_d_impressió" localSheetId="49">'1.4.2_RA5_Nivell deute'!$A$1:$J$83</definedName>
    <definedName name="_10Àrea_d_impressió" localSheetId="52">'1.4.3_RA6_Nivell deute'!$A$1:$J$83</definedName>
    <definedName name="_11Àrea_d_impressió" localSheetId="19">'1.2.3'!$A$1:$C$17</definedName>
    <definedName name="_12Àrea_d_impressió" localSheetId="21">'1.2.5'!$A$1:$C$23</definedName>
    <definedName name="_13Àrea_d_impressió" localSheetId="51">'1.4.3'!$A$1:$C$28</definedName>
    <definedName name="_14Àrea_d_impressió" localSheetId="36">'1.3.3_RA2_REGLA_DESPESA_LIQUID'!$A$5:$H$19</definedName>
    <definedName name="_1Àrea_d_impressió" localSheetId="2">'1.1.1'!$A$1:$C$39</definedName>
    <definedName name="_2______Àrea_d_impressió" localSheetId="23">'1.2.7'!$A$1:$C$21</definedName>
    <definedName name="_3_____Àrea_d_impressió" localSheetId="22">'1.2.6'!$A$1:$C$22</definedName>
    <definedName name="_3Àrea_d_impressió" localSheetId="29">EL_Estabilitat_liquidació!$A$1:$I$233</definedName>
    <definedName name="_3Àrea_d_impressió" localSheetId="9">EL_Estabilitat_pressupost!$A$1:$J$255</definedName>
    <definedName name="_3Àrea_d_impressió" localSheetId="30">'OA-CON1_Estabilitat_liquidació'!$A$1:$I$229</definedName>
    <definedName name="_3Àrea_d_impressió" localSheetId="10">'OA-CON1_Estabilitat_pressupost'!$A$1:$J$251</definedName>
    <definedName name="_3Àrea_d_impressió" localSheetId="31">'OA-CON2_Estabilitat_liquidació'!$A$1:$I$229</definedName>
    <definedName name="_3Àrea_d_impressió" localSheetId="11">'OA-CON2_Estabilitat_pressupost'!$A$1:$J$251</definedName>
    <definedName name="_3Àrea_d_impressió" localSheetId="32">'OA-CON3_Estabilitat_liquidació'!$A$1:$I$229</definedName>
    <definedName name="_3Àrea_d_impressió" localSheetId="12">'OA-CON3_Estabilitat_pressupost'!$A$1:$J$251</definedName>
    <definedName name="_4____Àrea_d_impressió" localSheetId="21">'1.2.5'!$A$1:$C$22</definedName>
    <definedName name="_4Àrea_d_impressió" localSheetId="37">EL_Regla_liquidació!$B$5:$J$112</definedName>
    <definedName name="_4Àrea_d_impressió" localSheetId="38">'OA-CON1_Regla_liquidació'!$B$6:$J$112</definedName>
    <definedName name="_4Àrea_d_impressió" localSheetId="39">'OA-CON2_Regla_liquidació'!$B$6:$J$112</definedName>
    <definedName name="_4Àrea_d_impressió" localSheetId="40">'OA-CON3_Regla_liquidació'!$B$6:$J$112</definedName>
    <definedName name="_5___Àrea_d_impressió" localSheetId="20">'1.2.4'!$A$1:$C$15</definedName>
    <definedName name="_5Àrea_d_impressió" localSheetId="4">'1.1.2'!$A$1:$C$26</definedName>
    <definedName name="_5Àrea_d_impressió" localSheetId="33">'SM-FUND1_Estabilitat_liquidació'!$A$1:$F$51</definedName>
    <definedName name="_5Àrea_d_impressió" localSheetId="13">'SM-FUND1_Estabilitat_pressupost'!$A$1:$F$51</definedName>
    <definedName name="_5Àrea_d_impressió" localSheetId="34">'SM-FUND2_Estabilitat_liquidació'!$A$1:$F$51</definedName>
    <definedName name="_5Àrea_d_impressió" localSheetId="14">'SM-FUND2_Estabilitat_pressupost'!$A$1:$F$51</definedName>
    <definedName name="_5Àrea_d_impressió" localSheetId="35">'SM-FUND3_Estabilitat_liquidació'!$A$1:$F$51</definedName>
    <definedName name="_5Àrea_d_impressió" localSheetId="15">'SM-FUND3_Estabilitat_pressupost'!$A$1:$F$51</definedName>
    <definedName name="_6__Àrea_d_impressió" localSheetId="19">'1.2.3'!$A$1:$C$17</definedName>
    <definedName name="_6Àrea_d_impressió" localSheetId="5">'1.1.3'!$A$1:$C$18</definedName>
    <definedName name="_6Àrea_d_impressió" localSheetId="41">'SM-FUND1_Regla_liquidació'!$B$6:$J$51</definedName>
    <definedName name="_6Àrea_d_impressió" localSheetId="42">'SM-FUND2_Regla_liquidació'!$B$6:$J$51</definedName>
    <definedName name="_6Àrea_d_impressió" localSheetId="43">'SM-FUND3_Regla_liquidació'!$B$6:$J$51</definedName>
    <definedName name="_7_Àrea_d_impressió" localSheetId="18">'1.2.2'!$A$1:$C$17</definedName>
    <definedName name="_7Àrea_d_impressió" localSheetId="7">'1.1.5'!$A$1:$C$9</definedName>
    <definedName name="_7Àrea_d_impressió" localSheetId="8">'1.1.5_RA1_ESTABILITAT_PRESSUPOS'!$B$1:$G$18</definedName>
    <definedName name="_7Àrea_d_impressió" localSheetId="28">'1.3.3_RA1_ESTABILITAT_LIQUID'!$A$2:$G$18</definedName>
    <definedName name="CULTURA">"#REF!"</definedName>
    <definedName name="CULTURA_1">"#REF!"</definedName>
    <definedName name="CULTURA_2">"#REF!"</definedName>
    <definedName name="CULTURA_3">"#REF!"</definedName>
    <definedName name="CULTURA_4">"#REF!"</definedName>
    <definedName name="CULTURA_5">"#REF!"</definedName>
    <definedName name="DR_09_I_DR_10">"#REF!"</definedName>
    <definedName name="DR_09_I_DR_10_1">"#REF!"</definedName>
    <definedName name="DR_09_I_DR_10_2">"#REF!"</definedName>
    <definedName name="DR_09_I_DR_10_3">"#REF!"</definedName>
    <definedName name="DR_09_I_DR_10_4">"#REF!"</definedName>
    <definedName name="DR_09_I_DR_10_5">"#REF!"</definedName>
    <definedName name="GPMet080512">"#REF!"</definedName>
    <definedName name="GPMet080512_1">"#REF!"</definedName>
    <definedName name="GPMet080512_2">"#REF!"</definedName>
    <definedName name="GPMet080512_3">"#REF!"</definedName>
    <definedName name="GPMet080512_4">"#REF!"</definedName>
    <definedName name="GPMet080512_5">"#REF!"</definedName>
    <definedName name="GPMet091012">"#REF!"</definedName>
    <definedName name="GPMet191112">"#REF!"</definedName>
    <definedName name="ingr_09pfe">"#REF!"</definedName>
    <definedName name="ingr09">"#REF!"</definedName>
    <definedName name="_xlnm.Print_Area" localSheetId="3">'1.1.1_RA17_PPI sostenibilitat'!$A$1:$K$102</definedName>
    <definedName name="_xlnm.Print_Area" localSheetId="4">'1.1.2'!$A$1:$C$32</definedName>
    <definedName name="_xlnm.Print_Area" localSheetId="5">'1.1.3'!$A$1:$C$24</definedName>
    <definedName name="_xlnm.Print_Area" localSheetId="6">'1.1.4'!$A$1:$C$23</definedName>
    <definedName name="_xlnm.Print_Area" localSheetId="7">'1.1.5'!$A$1:$D$16</definedName>
    <definedName name="_xlnm.Print_Area" localSheetId="8">'1.1.5_RA1_ESTABILITAT_PRESSUPOS'!$A$1:$H$18</definedName>
    <definedName name="_xlnm.Print_Area" localSheetId="18">'1.2.2'!$A$1:$C$24</definedName>
    <definedName name="_xlnm.Print_Area" localSheetId="21">'1.2.5'!$A$1:$C$30</definedName>
    <definedName name="_xlnm.Print_Area" localSheetId="25">'1.3.1'!$A$1:$D$30</definedName>
    <definedName name="_xlnm.Print_Area" localSheetId="26">'1.3.2'!$A$1:$C$30</definedName>
    <definedName name="_xlnm.Print_Area" localSheetId="27">'1.3.3'!$A$1:$D$19</definedName>
    <definedName name="_xlnm.Print_Area" localSheetId="28">'1.3.3_RA1_ESTABILITAT_LIQUID'!$A$1:$H$18</definedName>
    <definedName name="_xlnm.Print_Area" localSheetId="36">'1.3.3_RA2_REGLA_DESPESA_LIQUID'!$A$1:$I$19</definedName>
    <definedName name="_xlnm.Print_Area" localSheetId="44">'1.3.3_RA3_LIMIT_DEUTE_LIQUID'!$A$1:$K$91</definedName>
    <definedName name="_xlnm.Print_Area" localSheetId="45">'1.3.4'!$A$1:$C$18</definedName>
    <definedName name="_xlnm.Print_Area" localSheetId="46">'1.3.5'!$A$1:$C$18</definedName>
    <definedName name="_xlnm.Print_Area" localSheetId="47">'1.4.1'!$A$1:$C$29</definedName>
    <definedName name="_xlnm.Print_Area" localSheetId="48">'1.4.2'!$A$1:$D$27</definedName>
    <definedName name="_xlnm.Print_Area" localSheetId="50">'1.4.2_RA5_Estalvi net'!$A$1:$D$37</definedName>
    <definedName name="_xlnm.Print_Area" localSheetId="49">'1.4.2_RA5_Nivell deute'!$A$1:$K$102</definedName>
    <definedName name="_xlnm.Print_Area" localSheetId="51">'1.4.3'!$A$1:$D$28</definedName>
    <definedName name="_xlnm.Print_Area" localSheetId="53">'1.4.3_RA6_Estalvi net'!$A$1:$D$37</definedName>
    <definedName name="_xlnm.Print_Area" localSheetId="52">'1.4.3_RA6_Nivell deute'!$A$1:$K$102</definedName>
    <definedName name="_xlnm.Print_Area" localSheetId="54">'1.4.4'!$A$1:$C$24</definedName>
    <definedName name="_xlnm.Print_Area" localSheetId="55">'1.4.5'!$A$1:$C$22</definedName>
    <definedName name="_xlnm.Print_Area" localSheetId="56">'1.4.6'!$A$1:$C$21</definedName>
    <definedName name="_xlnm.Print_Area" localSheetId="57">'1.4.7'!$A$1:$C$20</definedName>
    <definedName name="_xlnm.Print_Area" localSheetId="58">'1.5.1'!$A$1:$C$28</definedName>
    <definedName name="_xlnm.Print_Area" localSheetId="59">'1.5.2'!$A$1:$C$18</definedName>
    <definedName name="_xlnm.Print_Area" localSheetId="60">'1.5.3'!$A$1:$C$25</definedName>
    <definedName name="_xlnm.Print_Area" localSheetId="61">'1.5.4'!$A$1:$C$26</definedName>
    <definedName name="_xlnm.Print_Area" localSheetId="62">'1.5.5'!$A$1:$C$25</definedName>
    <definedName name="_xlnm.Print_Area" localSheetId="63">'1.5.6'!$A$1:$C$27</definedName>
    <definedName name="_xlnm.Print_Area" localSheetId="64">'1.6.1'!$A$1:$C$20</definedName>
    <definedName name="_xlnm.Print_Area" localSheetId="65">'1.6.2'!$A$1:$C$19</definedName>
    <definedName name="_xlnm.Print_Area" localSheetId="66">'1.6.3'!$A$1:$C$28</definedName>
    <definedName name="_xlnm.Print_Area" localSheetId="67">'1.6.4'!$A$1:$C$24</definedName>
    <definedName name="_xlnm.Print_Area" localSheetId="68">'1.6.5'!$A$1:$C$23</definedName>
    <definedName name="_xlnm.Print_Area" localSheetId="69">'1.7.1'!$A$1:$C$19</definedName>
    <definedName name="_xlnm.Print_Area" localSheetId="70">'1.8.1'!$A$1:$C$18</definedName>
    <definedName name="_xlnm.Print_Area" localSheetId="71">'1.8.2'!$A$1:$C$18</definedName>
    <definedName name="_xlnm.Print_Area" localSheetId="72">'1.8.3'!$A$1:$C$18</definedName>
    <definedName name="_xlnm.Print_Area" localSheetId="73">'1.8.4'!$A$1:$C$18</definedName>
    <definedName name="_xlnm.Print_Area" localSheetId="74">'1.8.5'!$A$1:$C$18</definedName>
    <definedName name="_xlnm.Print_Area" localSheetId="29">EL_Estabilitat_liquidació!$A$1:$H$234</definedName>
    <definedName name="_xlnm.Print_Area" localSheetId="9">EL_Estabilitat_pressupost!$A$1:$I$256</definedName>
    <definedName name="_xlnm.Print_Area" localSheetId="37">EL_Regla_liquidació!$A$1:$H$136</definedName>
    <definedName name="_xlnm.Print_Area" localSheetId="1">Inventari!$A$1:$F$52</definedName>
    <definedName name="_xlnm.Print_Area" localSheetId="30">'OA-CON1_Estabilitat_liquidació'!$A$1:$H$230</definedName>
    <definedName name="_xlnm.Print_Area" localSheetId="10">'OA-CON1_Estabilitat_pressupost'!$A$1:$I$252</definedName>
    <definedName name="_xlnm.Print_Area" localSheetId="38">'OA-CON1_Regla_liquidació'!$A$1:$H$136</definedName>
    <definedName name="_xlnm.Print_Area" localSheetId="31">'OA-CON2_Estabilitat_liquidació'!$A$1:$H$230</definedName>
    <definedName name="_xlnm.Print_Area" localSheetId="11">'OA-CON2_Estabilitat_pressupost'!$A$1:$I$252</definedName>
    <definedName name="_xlnm.Print_Area" localSheetId="39">'OA-CON2_Regla_liquidació'!$A$1:$H$136</definedName>
    <definedName name="_xlnm.Print_Area" localSheetId="32">'OA-CON3_Estabilitat_liquidació'!$A$1:$H$230</definedName>
    <definedName name="_xlnm.Print_Area" localSheetId="12">'OA-CON3_Estabilitat_pressupost'!$A$1:$I$252</definedName>
    <definedName name="_xlnm.Print_Area" localSheetId="40">'OA-CON3_Regla_liquidació'!$A$1:$H$136</definedName>
    <definedName name="_xlnm.Print_Area" localSheetId="0">'REF.LEGALS'!$A$1:$B$34</definedName>
    <definedName name="_xlnm.Print_Area" localSheetId="33">'SM-FUND1_Estabilitat_liquidació'!$A$1:$G$52</definedName>
    <definedName name="_xlnm.Print_Area" localSheetId="13">'SM-FUND1_Estabilitat_pressupost'!$A$1:$G$52</definedName>
    <definedName name="_xlnm.Print_Area" localSheetId="41">'SM-FUND1_Regla_liquidació'!$A$1:$H$110</definedName>
    <definedName name="_xlnm.Print_Area" localSheetId="34">'SM-FUND2_Estabilitat_liquidació'!$A$1:$G$52</definedName>
    <definedName name="_xlnm.Print_Area" localSheetId="14">'SM-FUND2_Estabilitat_pressupost'!$A$1:$G$52</definedName>
    <definedName name="_xlnm.Print_Area" localSheetId="42">'SM-FUND2_Regla_liquidació'!$A$1:$H$110</definedName>
    <definedName name="_xlnm.Print_Area" localSheetId="35">'SM-FUND3_Estabilitat_liquidació'!$A$1:$G$52</definedName>
    <definedName name="_xlnm.Print_Area" localSheetId="15">'SM-FUND3_Estabilitat_pressupost'!$A$1:$G$52</definedName>
    <definedName name="_xlnm.Print_Area" localSheetId="43">'SM-FUND3_Regla_liquidació'!$A$1:$H$110</definedName>
    <definedName name="Z_15196E9F_7FF8_439E_8E5E_D7EC9B4FE2B9_.wvu.PrintArea" localSheetId="5" hidden="1">'1.1.3'!$A$1:$C$18</definedName>
    <definedName name="Z_15196E9F_7FF8_439E_8E5E_D7EC9B4FE2B9_.wvu.PrintArea" localSheetId="6" hidden="1">'1.1.4'!$A$1:$C$16</definedName>
    <definedName name="Z_15196E9F_7FF8_439E_8E5E_D7EC9B4FE2B9_.wvu.PrintArea" localSheetId="17" hidden="1">'1.2.1'!$A$1:$C$18</definedName>
    <definedName name="Z_15196E9F_7FF8_439E_8E5E_D7EC9B4FE2B9_.wvu.PrintArea" localSheetId="18" hidden="1">'1.2.2'!$A$1:$C$17</definedName>
    <definedName name="Z_15196E9F_7FF8_439E_8E5E_D7EC9B4FE2B9_.wvu.PrintArea" localSheetId="21" hidden="1">'1.2.5'!$A$1:$C$22</definedName>
    <definedName name="Z_80201711_7A74_463A_9336_BA46C742A959_.wvu.PrintArea" localSheetId="1" hidden="1">Inventari!$A$1:$F$47</definedName>
    <definedName name="Z_938131D7_2FA4_4B6F_9B58_CE56B014F426_.wvu.PrintArea" localSheetId="17" hidden="1">'1.2.1'!$A$1:$D$17</definedName>
    <definedName name="Z_938131D7_2FA4_4B6F_9B58_CE56B014F426_.wvu.PrintArea" localSheetId="19" hidden="1">'1.2.3'!$A$1:$E$17</definedName>
    <definedName name="Z_938131D7_2FA4_4B6F_9B58_CE56B014F426_.wvu.PrintArea" localSheetId="21" hidden="1">'1.2.5'!$A$1:$C$22</definedName>
    <definedName name="Z_938131D7_2FA4_4B6F_9B58_CE56B014F426_.wvu.PrintArea" localSheetId="22" hidden="1">'1.2.6'!$A$1:$C$22</definedName>
    <definedName name="Z_938131D7_2FA4_4B6F_9B58_CE56B014F426_.wvu.PrintArea" localSheetId="23" hidden="1">'1.2.7'!$A$1:$D$21</definedName>
    <definedName name="Z_95B41FBF_B47A_467B_850E_DEBC4B5E373F_.wvu.PrintArea" localSheetId="1" hidden="1">Inventari!$A$1:$F$47</definedName>
    <definedName name="Z_ADC44F08_3865_4F34_B04A_36DC3A9880D3_.wvu.PrintArea" localSheetId="1" hidden="1">Inventari!$A$1:$F$47</definedName>
    <definedName name="Z_ADC44F08_3865_4F34_B04A_36DC3A9880D3_.wvu.PrintTitles" localSheetId="2" hidden="1">'1.1.1'!#REF!</definedName>
    <definedName name="Z_ADC44F08_3865_4F34_B04A_36DC3A9880D3_.wvu.PrintTitles" localSheetId="4" hidden="1">'1.1.2'!#REF!</definedName>
    <definedName name="Z_ADC44F08_3865_4F34_B04A_36DC3A9880D3_.wvu.PrintTitles" localSheetId="5" hidden="1">'1.1.3'!#REF!</definedName>
    <definedName name="Z_ADC44F08_3865_4F34_B04A_36DC3A9880D3_.wvu.PrintTitles" localSheetId="18" hidden="1">'1.2.2'!#REF!</definedName>
    <definedName name="Z_ADC44F08_3865_4F34_B04A_36DC3A9880D3_.wvu.PrintTitles" localSheetId="19" hidden="1">'1.2.3'!#REF!</definedName>
    <definedName name="Z_ADC44F08_3865_4F34_B04A_36DC3A9880D3_.wvu.PrintTitles" localSheetId="20" hidden="1">'1.2.4'!#REF!</definedName>
    <definedName name="Z_ADC44F08_3865_4F34_B04A_36DC3A9880D3_.wvu.PrintTitles" localSheetId="21" hidden="1">'1.2.5'!#REF!</definedName>
    <definedName name="Z_ADC44F08_3865_4F34_B04A_36DC3A9880D3_.wvu.PrintTitles" localSheetId="22" hidden="1">'1.2.6'!#REF!</definedName>
    <definedName name="Z_ADC44F08_3865_4F34_B04A_36DC3A9880D3_.wvu.PrintTitles" localSheetId="23" hidden="1">'1.2.7'!#REF!</definedName>
    <definedName name="Z_ADC44F08_3865_4F34_B04A_36DC3A9880D3_.wvu.PrintTitles" localSheetId="24" hidden="1">'1.2.8'!#REF!</definedName>
    <definedName name="Z_ADC44F08_3865_4F34_B04A_36DC3A9880D3_.wvu.PrintTitles" localSheetId="25" hidden="1">'1.3.1'!#REF!</definedName>
    <definedName name="Z_ADC44F08_3865_4F34_B04A_36DC3A9880D3_.wvu.PrintTitles" localSheetId="26" hidden="1">'1.3.2'!$7:$7</definedName>
    <definedName name="Z_ADC44F08_3865_4F34_B04A_36DC3A9880D3_.wvu.PrintTitles" localSheetId="27" hidden="1">'1.3.3'!$7:$7</definedName>
    <definedName name="Z_C05EC54D_5F4D_4DAC_8B5A_CD3242A0C8CA_.wvu.PrintArea" localSheetId="56" hidden="1">'1.4.6'!$A$1:$C$15</definedName>
    <definedName name="Z_C05EC54D_5F4D_4DAC_8B5A_CD3242A0C8CA_.wvu.PrintArea" localSheetId="57" hidden="1">'1.4.7'!$A$1:$D$14</definedName>
    <definedName name="Z_CB07B519_62E8_4084_A00D_D1F8D5657738_.wvu.PrintArea" localSheetId="66" hidden="1">'1.6.3'!$A$1:$C$19</definedName>
    <definedName name="Z_D0C00841_1E30_435B_B1C3_8C1666084E21_.wvu.PrintArea" localSheetId="56" hidden="1">'1.4.6'!$A$1:$C$15</definedName>
    <definedName name="Z_D0C00841_1E30_435B_B1C3_8C1666084E21_.wvu.PrintArea" localSheetId="57" hidden="1">'1.4.7'!$A$1:$D$14</definedName>
    <definedName name="Z_DE13449C_9946_4D9B_BAD6_D935553CF657_.wvu.PrintArea" localSheetId="2" hidden="1">'1.1.1'!$A$1:$C$37</definedName>
    <definedName name="Z_DE13449C_9946_4D9B_BAD6_D935553CF657_.wvu.PrintArea" localSheetId="4" hidden="1">'1.1.2'!$A$1:$C$26</definedName>
    <definedName name="Z_DE13449C_9946_4D9B_BAD6_D935553CF657_.wvu.PrintArea" localSheetId="5" hidden="1">'1.1.3'!$A$1:$C$17</definedName>
    <definedName name="Z_DE13449C_9946_4D9B_BAD6_D935553CF657_.wvu.PrintArea" localSheetId="6" hidden="1">'1.1.4'!$A$1:$C$16</definedName>
    <definedName name="Z_DE13449C_9946_4D9B_BAD6_D935553CF657_.wvu.PrintArea" localSheetId="7" hidden="1">'1.1.5'!$A$1:$D$9</definedName>
    <definedName name="Z_DE13449C_9946_4D9B_BAD6_D935553CF657_.wvu.PrintArea" localSheetId="16" hidden="1">'1.1.6'!$A$1:$D$19</definedName>
    <definedName name="Z_DE13449C_9946_4D9B_BAD6_D935553CF657_.wvu.PrintArea" localSheetId="20" hidden="1">'1.2.4'!$A$1:$C$15</definedName>
    <definedName name="Z_DE13449C_9946_4D9B_BAD6_D935553CF657_.wvu.PrintArea" localSheetId="25" hidden="1">'1.3.1'!$A$1:$C$20</definedName>
    <definedName name="Z_DE13449C_9946_4D9B_BAD6_D935553CF657_.wvu.PrintArea" localSheetId="26" hidden="1">'1.3.2'!$A$1:$C$22</definedName>
    <definedName name="Z_DE13449C_9946_4D9B_BAD6_D935553CF657_.wvu.PrintArea" localSheetId="27" hidden="1">'1.3.3'!$A$1:$C$8</definedName>
    <definedName name="Z_DE13449C_9946_4D9B_BAD6_D935553CF657_.wvu.PrintArea" localSheetId="45" hidden="1">'1.3.4'!$A$1:$C$18</definedName>
    <definedName name="Z_DE13449C_9946_4D9B_BAD6_D935553CF657_.wvu.PrintArea" localSheetId="46" hidden="1">'1.3.5'!$A$1:$C$12</definedName>
    <definedName name="Z_DE13449C_9946_4D9B_BAD6_D935553CF657_.wvu.PrintArea" localSheetId="47" hidden="1">'1.4.1'!$A$1:$D$18</definedName>
    <definedName name="Z_DE13449C_9946_4D9B_BAD6_D935553CF657_.wvu.PrintArea" localSheetId="48" hidden="1">'1.4.2'!$A$1:$D$17</definedName>
    <definedName name="Z_DE13449C_9946_4D9B_BAD6_D935553CF657_.wvu.PrintArea" localSheetId="51" hidden="1">'1.4.3'!$A$1:$C$27</definedName>
    <definedName name="Z_DE13449C_9946_4D9B_BAD6_D935553CF657_.wvu.PrintArea" localSheetId="58" hidden="1">'1.5.1'!$A$1:$C$22</definedName>
    <definedName name="Z_DE13449C_9946_4D9B_BAD6_D935553CF657_.wvu.PrintArea" localSheetId="59" hidden="1">'1.5.2'!$A$1:$C$12</definedName>
    <definedName name="Z_DE13449C_9946_4D9B_BAD6_D935553CF657_.wvu.PrintArea" localSheetId="60" hidden="1">'1.5.3'!$A$1:$C$13</definedName>
    <definedName name="Z_DE13449C_9946_4D9B_BAD6_D935553CF657_.wvu.PrintArea" localSheetId="61" hidden="1">'1.5.4'!$A$1:$C$20</definedName>
    <definedName name="Z_DE13449C_9946_4D9B_BAD6_D935553CF657_.wvu.PrintArea" localSheetId="62" hidden="1">'1.5.5'!$A$1:$C$19</definedName>
    <definedName name="Z_DE13449C_9946_4D9B_BAD6_D935553CF657_.wvu.PrintArea" localSheetId="63" hidden="1">'1.5.6'!$A$1:$C$20</definedName>
    <definedName name="Z_DE13449C_9946_4D9B_BAD6_D935553CF657_.wvu.PrintArea" localSheetId="64" hidden="1">'1.6.1'!$A$1:$C$14</definedName>
    <definedName name="Z_DE13449C_9946_4D9B_BAD6_D935553CF657_.wvu.PrintArea" localSheetId="65" hidden="1">'1.6.2'!$A$1:$C$12</definedName>
    <definedName name="Z_DE13449C_9946_4D9B_BAD6_D935553CF657_.wvu.PrintArea" localSheetId="66" hidden="1">'1.6.3'!$A$1:$C$19</definedName>
    <definedName name="Z_DE13449C_9946_4D9B_BAD6_D935553CF657_.wvu.PrintArea" localSheetId="69" hidden="1">'1.7.1'!$A$1:$C$12</definedName>
    <definedName name="Z_DE13449C_9946_4D9B_BAD6_D935553CF657_.wvu.PrintArea" localSheetId="70" hidden="1">'1.8.1'!$A$1:$C$12</definedName>
    <definedName name="Z_DE13449C_9946_4D9B_BAD6_D935553CF657_.wvu.PrintArea" localSheetId="71" hidden="1">'1.8.2'!$A$1:$C$12</definedName>
    <definedName name="Z_DE13449C_9946_4D9B_BAD6_D935553CF657_.wvu.PrintArea" localSheetId="72" hidden="1">'1.8.3'!$A$1:$C$11</definedName>
    <definedName name="Z_DE13449C_9946_4D9B_BAD6_D935553CF657_.wvu.PrintArea" localSheetId="73" hidden="1">'1.8.4'!$A$1:$C$11</definedName>
    <definedName name="Z_DE13449C_9946_4D9B_BAD6_D935553CF657_.wvu.PrintArea" localSheetId="74" hidden="1">'1.8.5'!$A$1:$C$11</definedName>
    <definedName name="Z_DE13449C_9946_4D9B_BAD6_D935553CF657_.wvu.PrintTitles" localSheetId="18" hidden="1">'1.2.2'!$1:$4</definedName>
    <definedName name="Z_DE13449C_9946_4D9B_BAD6_D935553CF657_.wvu.PrintTitles" localSheetId="19" hidden="1">'1.2.3'!$1:$4</definedName>
    <definedName name="Z_DE13449C_9946_4D9B_BAD6_D935553CF657_.wvu.PrintTitles" localSheetId="20" hidden="1">'1.2.4'!$1:$4</definedName>
    <definedName name="Z_DE13449C_9946_4D9B_BAD6_D935553CF657_.wvu.PrintTitles" localSheetId="21" hidden="1">'1.2.5'!$1:$4</definedName>
    <definedName name="Z_F414D6E4_FF9A_4C61_8209_8A1F2A078362_.wvu.PrintArea" localSheetId="1" hidden="1">Inventari!$A$1:$F$47</definedName>
  </definedNames>
  <calcPr calcId="191028" calcCompleted="0"/>
  <customWorkbookViews>
    <customWorkbookView name="ngirones - Vista personalizada" guid="{15196E9F-7FF8-439E-8E5E-D7EC9B4FE2B9}" mergeInterval="0" personalView="1" maximized="1" xWindow="-8" yWindow="-8" windowWidth="1936" windowHeight="1056" tabRatio="918" activeSheetId="24"/>
    <customWorkbookView name="imolas - Vista personalizada" guid="{938131D7-2FA4-4B6F-9B58-CE56B014F426}" mergeInterval="0" personalView="1" maximized="1" xWindow="1" yWindow="1" windowWidth="1360" windowHeight="534" tabRatio="757" activeSheetId="18"/>
    <customWorkbookView name="ernestruiz - Vista personalizada" guid="{ADC44F08-3865-4F34-B04A-36DC3A9880D3}" mergeInterval="0" personalView="1" maximized="1" xWindow="1" yWindow="1" windowWidth="1920" windowHeight="804" tabRatio="911" activeSheetId="4"/>
    <customWorkbookView name="bnoguer - Vista personalizada" guid="{F414D6E4-FF9A-4C61-8209-8A1F2A078362}" mergeInterval="0" personalView="1" maximized="1" xWindow="1" yWindow="1" windowWidth="1920" windowHeight="850" activeSheetId="3"/>
    <customWorkbookView name="madalid - Vista personalizada" guid="{80201711-7A74-463A-9336-BA46C742A959}" mergeInterval="0" personalView="1" maximized="1" xWindow="1" yWindow="1" windowWidth="1920" windowHeight="850" activeSheetId="3"/>
    <customWorkbookView name="Imma Molas - Vista personalizada" guid="{95B41FBF-B47A-467B-850E-DEBC4B5E373F}" mergeInterval="0" personalView="1" maximized="1" windowWidth="1276" windowHeight="719" activeSheetId="3"/>
    <customWorkbookView name="controlintern2 - Vista personalizada" guid="{A2FA97B7-FA2E-4CF8-9E14-C904E49D925F}" mergeInterval="0" personalView="1" maximized="1" xWindow="1" yWindow="1" windowWidth="1916" windowHeight="849" tabRatio="924" activeSheetId="68"/>
    <customWorkbookView name="controlintern1 - Vista personalizada" guid="{8DB10316-28C9-4A14-AEA2-359711156BC5}" mergeInterval="0" personalView="1" maximized="1" xWindow="1" yWindow="1" windowWidth="1916" windowHeight="810" tabRatio="924" activeSheetId="84"/>
    <customWorkbookView name="madalid - Visualització personal" guid="{CB07B519-62E8-4084-A00D-D1F8D5657738}" mergeInterval="0" personalView="1" xWindow="-16" windowWidth="1936" windowHeight="1040" tabRatio="918" activeSheetId="39"/>
    <customWorkbookView name="Mihaela Olteanu - Visualització personal" guid="{DE13449C-9946-4D9B-BAD6-D935553CF657}" mergeInterval="0" personalView="1" maximized="1" xWindow="-8" yWindow="-8" windowWidth="1936" windowHeight="1056" tabRatio="918" activeSheetId="39"/>
    <customWorkbookView name="imolas - Visualització personal" guid="{D0C00841-1E30-435B-B1C3-8C1666084E21}" mergeInterval="0" personalView="1" maximized="1" xWindow="-8" yWindow="-8" windowWidth="1936" windowHeight="1056" tabRatio="918" activeSheetId="49"/>
    <customWorkbookView name="Cristina Rodríguez González - Vista personalizada" guid="{C05EC54D-5F4D-4DAC-8B5A-CD3242A0C8CA}" mergeInterval="0" personalView="1" maximized="1" xWindow="-8" yWindow="-8" windowWidth="1936" windowHeight="1056"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7" i="138" l="1"/>
  <c r="G76" i="138"/>
  <c r="G75" i="138"/>
  <c r="G74" i="138"/>
  <c r="G73" i="138"/>
  <c r="G77" i="137"/>
  <c r="G76" i="137"/>
  <c r="G75" i="137"/>
  <c r="G74" i="137"/>
  <c r="G73" i="137"/>
  <c r="G77" i="98"/>
  <c r="G76" i="98"/>
  <c r="G75" i="98"/>
  <c r="G74" i="98"/>
  <c r="G73" i="98"/>
  <c r="G103" i="140"/>
  <c r="G102" i="140"/>
  <c r="G101" i="140"/>
  <c r="G100" i="140"/>
  <c r="G99" i="140"/>
  <c r="G16" i="140"/>
  <c r="G103" i="136"/>
  <c r="G102" i="136"/>
  <c r="G101" i="136"/>
  <c r="G100" i="136"/>
  <c r="G99" i="136"/>
  <c r="G104" i="136" s="1"/>
  <c r="G46" i="136" s="1"/>
  <c r="G16" i="136"/>
  <c r="G103" i="135"/>
  <c r="G102" i="135"/>
  <c r="G101" i="135"/>
  <c r="G100" i="135"/>
  <c r="G99" i="135"/>
  <c r="G16" i="135"/>
  <c r="G103" i="95"/>
  <c r="G102" i="95"/>
  <c r="G101" i="95"/>
  <c r="G100" i="95"/>
  <c r="G99" i="95"/>
  <c r="G104" i="95" s="1"/>
  <c r="G46" i="95" s="1"/>
  <c r="G16" i="95"/>
  <c r="G104" i="135" l="1"/>
  <c r="G46" i="135" s="1"/>
  <c r="G104" i="140"/>
  <c r="G46" i="140" s="1"/>
  <c r="G78" i="98"/>
  <c r="G33" i="98" s="1"/>
  <c r="G78" i="137"/>
  <c r="G33" i="137" s="1"/>
  <c r="G78" i="138"/>
  <c r="G33" i="138" s="1"/>
  <c r="I33" i="101"/>
  <c r="I34" i="101"/>
  <c r="I32" i="101"/>
  <c r="I31" i="101"/>
  <c r="H33" i="101"/>
  <c r="H34" i="101"/>
  <c r="H32" i="101"/>
  <c r="H31" i="101"/>
  <c r="G34" i="101"/>
  <c r="G33" i="101"/>
  <c r="G32" i="101"/>
  <c r="G31" i="101"/>
  <c r="F25" i="101"/>
  <c r="E25" i="101"/>
  <c r="D25" i="101"/>
  <c r="C25" i="101"/>
  <c r="F100" i="201" l="1"/>
  <c r="C99" i="201"/>
  <c r="C98" i="201"/>
  <c r="C97" i="201"/>
  <c r="C96" i="201"/>
  <c r="C95" i="201"/>
  <c r="C94" i="201"/>
  <c r="B94" i="201"/>
  <c r="F93" i="201"/>
  <c r="C92" i="201"/>
  <c r="C91" i="201"/>
  <c r="C90" i="201"/>
  <c r="C89" i="201"/>
  <c r="C88" i="201"/>
  <c r="C87" i="201"/>
  <c r="B87" i="201"/>
  <c r="F86" i="201"/>
  <c r="C85" i="201"/>
  <c r="C84" i="201"/>
  <c r="C83" i="201"/>
  <c r="C82" i="201"/>
  <c r="C81" i="201"/>
  <c r="C80" i="201"/>
  <c r="B80" i="201"/>
  <c r="F79" i="201"/>
  <c r="C78" i="201"/>
  <c r="C77" i="201"/>
  <c r="C76" i="201"/>
  <c r="C75" i="201"/>
  <c r="C74" i="201"/>
  <c r="C73" i="201"/>
  <c r="B73" i="201"/>
  <c r="F72" i="201"/>
  <c r="C71" i="201"/>
  <c r="C70" i="201"/>
  <c r="C69" i="201"/>
  <c r="C68" i="201"/>
  <c r="C67" i="201"/>
  <c r="C66" i="201"/>
  <c r="B66" i="201"/>
  <c r="F65" i="201"/>
  <c r="C64" i="201"/>
  <c r="C63" i="201"/>
  <c r="C62" i="201"/>
  <c r="C61" i="201"/>
  <c r="C60" i="201"/>
  <c r="C59" i="201"/>
  <c r="B59" i="201"/>
  <c r="F58" i="201"/>
  <c r="C57" i="201"/>
  <c r="C56" i="201"/>
  <c r="C55" i="201"/>
  <c r="C54" i="201"/>
  <c r="C53" i="201"/>
  <c r="C52" i="201"/>
  <c r="B52" i="201"/>
  <c r="I47" i="201"/>
  <c r="H47" i="201"/>
  <c r="G47" i="201"/>
  <c r="F47" i="201"/>
  <c r="E47" i="201"/>
  <c r="D47" i="201"/>
  <c r="C47" i="201"/>
  <c r="J47" i="201" s="1"/>
  <c r="J46" i="201"/>
  <c r="J45" i="201"/>
  <c r="J44" i="201"/>
  <c r="J43" i="201"/>
  <c r="I42" i="201"/>
  <c r="H42" i="201"/>
  <c r="G42" i="201"/>
  <c r="J41" i="201"/>
  <c r="J40" i="201"/>
  <c r="J39" i="201"/>
  <c r="F38" i="201"/>
  <c r="F48" i="201" s="1"/>
  <c r="E38" i="201"/>
  <c r="E48" i="201" s="1"/>
  <c r="D38" i="201"/>
  <c r="C38" i="201"/>
  <c r="J37" i="201"/>
  <c r="J30" i="201"/>
  <c r="J29" i="201"/>
  <c r="I28" i="201"/>
  <c r="H28" i="201"/>
  <c r="G28" i="201"/>
  <c r="F28" i="201"/>
  <c r="E28" i="201"/>
  <c r="D28" i="201"/>
  <c r="C28" i="201"/>
  <c r="J27" i="201"/>
  <c r="J26" i="201"/>
  <c r="J25" i="201"/>
  <c r="J24" i="201"/>
  <c r="I23" i="201"/>
  <c r="H23" i="201"/>
  <c r="G23" i="201"/>
  <c r="G31" i="201" s="1"/>
  <c r="F23" i="201"/>
  <c r="F31" i="201" s="1"/>
  <c r="E23" i="201"/>
  <c r="D23" i="201"/>
  <c r="D31" i="201" s="1"/>
  <c r="C23" i="201"/>
  <c r="C31" i="201" s="1"/>
  <c r="I22" i="201"/>
  <c r="I36" i="201" s="1"/>
  <c r="H22" i="201"/>
  <c r="H36" i="201" s="1"/>
  <c r="G22" i="201"/>
  <c r="G36" i="201" s="1"/>
  <c r="F22" i="201"/>
  <c r="F36" i="201" s="1"/>
  <c r="E22" i="201"/>
  <c r="E36" i="201" s="1"/>
  <c r="D22" i="201"/>
  <c r="D36" i="201" s="1"/>
  <c r="C22" i="201"/>
  <c r="C36" i="201" s="1"/>
  <c r="C30" i="200"/>
  <c r="C25" i="200"/>
  <c r="C18" i="200"/>
  <c r="C12" i="200"/>
  <c r="C19" i="200" s="1"/>
  <c r="C25" i="149"/>
  <c r="C30" i="149"/>
  <c r="J37" i="108"/>
  <c r="I30" i="101"/>
  <c r="H30" i="101"/>
  <c r="G30" i="101"/>
  <c r="F26" i="101"/>
  <c r="E26" i="101"/>
  <c r="D26" i="101"/>
  <c r="C26" i="101"/>
  <c r="J25" i="101"/>
  <c r="F29" i="95"/>
  <c r="C31" i="149" l="1"/>
  <c r="E31" i="201"/>
  <c r="H31" i="201"/>
  <c r="F101" i="201"/>
  <c r="G48" i="201"/>
  <c r="I31" i="201"/>
  <c r="J38" i="201"/>
  <c r="H48" i="201"/>
  <c r="I48" i="201"/>
  <c r="C31" i="200"/>
  <c r="J28" i="201"/>
  <c r="D48" i="201"/>
  <c r="J30" i="101"/>
  <c r="J42" i="201"/>
  <c r="J48" i="201" s="1"/>
  <c r="D17" i="201" s="1"/>
  <c r="E17" i="201" s="1"/>
  <c r="C48" i="201"/>
  <c r="J23" i="201"/>
  <c r="C36" i="200"/>
  <c r="C33" i="200"/>
  <c r="C35" i="200" s="1"/>
  <c r="J26" i="101"/>
  <c r="J31" i="201" l="1"/>
  <c r="C17" i="201" s="1"/>
  <c r="G130" i="141"/>
  <c r="C18" i="199"/>
  <c r="A18" i="199"/>
  <c r="C17" i="199"/>
  <c r="B17" i="199"/>
  <c r="A17" i="199"/>
  <c r="C16" i="199"/>
  <c r="B16" i="199"/>
  <c r="A16" i="199"/>
  <c r="C15" i="199"/>
  <c r="B15" i="199"/>
  <c r="A15" i="199"/>
  <c r="C14" i="199"/>
  <c r="A14" i="199"/>
  <c r="C13" i="199"/>
  <c r="B13" i="199"/>
  <c r="A13" i="199"/>
  <c r="B12" i="199"/>
  <c r="A12" i="199"/>
  <c r="C11" i="199"/>
  <c r="B11" i="199"/>
  <c r="A11" i="199"/>
  <c r="B10" i="199"/>
  <c r="A10" i="199"/>
  <c r="C9" i="199"/>
  <c r="B9" i="199"/>
  <c r="A9" i="199"/>
  <c r="B8" i="199"/>
  <c r="A8" i="199"/>
  <c r="C6" i="199"/>
  <c r="B6" i="199"/>
  <c r="C3" i="199"/>
  <c r="B3" i="199"/>
  <c r="C2" i="199"/>
  <c r="B2" i="199"/>
  <c r="C1" i="199"/>
  <c r="B1" i="199"/>
  <c r="C18" i="198"/>
  <c r="A18" i="198"/>
  <c r="C17" i="198"/>
  <c r="B17" i="198"/>
  <c r="A17" i="198"/>
  <c r="C16" i="198"/>
  <c r="B16" i="198"/>
  <c r="A16" i="198"/>
  <c r="C15" i="198"/>
  <c r="B15" i="198"/>
  <c r="A15" i="198"/>
  <c r="C14" i="198"/>
  <c r="A14" i="198"/>
  <c r="C13" i="198"/>
  <c r="B13" i="198"/>
  <c r="A13" i="198"/>
  <c r="B12" i="198"/>
  <c r="A12" i="198"/>
  <c r="C11" i="198"/>
  <c r="B11" i="198"/>
  <c r="A11" i="198"/>
  <c r="B10" i="198"/>
  <c r="A10" i="198"/>
  <c r="C9" i="198"/>
  <c r="B9" i="198"/>
  <c r="A9" i="198"/>
  <c r="B8" i="198"/>
  <c r="A8" i="198"/>
  <c r="C6" i="198"/>
  <c r="B6" i="198"/>
  <c r="C3" i="198"/>
  <c r="B3" i="198"/>
  <c r="C2" i="198"/>
  <c r="B2" i="198"/>
  <c r="C1" i="198"/>
  <c r="B1" i="198"/>
  <c r="C18" i="197"/>
  <c r="A18" i="197"/>
  <c r="C17" i="197"/>
  <c r="B17" i="197"/>
  <c r="A17" i="197"/>
  <c r="C16" i="197"/>
  <c r="B16" i="197"/>
  <c r="A16" i="197"/>
  <c r="C15" i="197"/>
  <c r="B15" i="197"/>
  <c r="A15" i="197"/>
  <c r="C14" i="197"/>
  <c r="A14" i="197"/>
  <c r="C13" i="197"/>
  <c r="B13" i="197"/>
  <c r="A13" i="197"/>
  <c r="B12" i="197"/>
  <c r="A12" i="197"/>
  <c r="C11" i="197"/>
  <c r="B11" i="197"/>
  <c r="A11" i="197"/>
  <c r="B10" i="197"/>
  <c r="A10" i="197"/>
  <c r="C9" i="197"/>
  <c r="B9" i="197"/>
  <c r="A9" i="197"/>
  <c r="B8" i="197"/>
  <c r="A8" i="197"/>
  <c r="C6" i="197"/>
  <c r="B6" i="197"/>
  <c r="C3" i="197"/>
  <c r="B3" i="197"/>
  <c r="C2" i="197"/>
  <c r="B2" i="197"/>
  <c r="C1" i="197"/>
  <c r="B1" i="197"/>
  <c r="C18" i="196"/>
  <c r="A18" i="196"/>
  <c r="C17" i="196"/>
  <c r="B17" i="196"/>
  <c r="A17" i="196"/>
  <c r="C16" i="196"/>
  <c r="B16" i="196"/>
  <c r="A16" i="196"/>
  <c r="C15" i="196"/>
  <c r="B15" i="196"/>
  <c r="A15" i="196"/>
  <c r="C14" i="196"/>
  <c r="A14" i="196"/>
  <c r="C13" i="196"/>
  <c r="B13" i="196"/>
  <c r="A13" i="196"/>
  <c r="B12" i="196"/>
  <c r="A12" i="196"/>
  <c r="C11" i="196"/>
  <c r="B11" i="196"/>
  <c r="A11" i="196"/>
  <c r="B10" i="196"/>
  <c r="A10" i="196"/>
  <c r="C9" i="196"/>
  <c r="B9" i="196"/>
  <c r="A9" i="196"/>
  <c r="B8" i="196"/>
  <c r="A8" i="196"/>
  <c r="C6" i="196"/>
  <c r="B6" i="196"/>
  <c r="C3" i="196"/>
  <c r="B3" i="196"/>
  <c r="C2" i="196"/>
  <c r="B2" i="196"/>
  <c r="C1" i="196"/>
  <c r="B1" i="196"/>
  <c r="C12" i="195"/>
  <c r="C12" i="199" s="1"/>
  <c r="C6" i="195"/>
  <c r="B6" i="195"/>
  <c r="C3" i="195"/>
  <c r="B3" i="195"/>
  <c r="C2" i="195"/>
  <c r="B2" i="195"/>
  <c r="C1" i="195"/>
  <c r="B1" i="195"/>
  <c r="C6" i="194"/>
  <c r="B6" i="194"/>
  <c r="C3" i="194"/>
  <c r="B3" i="194"/>
  <c r="C2" i="194"/>
  <c r="B2" i="194"/>
  <c r="C1" i="194"/>
  <c r="B1" i="194"/>
  <c r="C6" i="193"/>
  <c r="B6" i="193"/>
  <c r="C3" i="193"/>
  <c r="B3" i="193"/>
  <c r="C2" i="193"/>
  <c r="B2" i="193"/>
  <c r="C1" i="193"/>
  <c r="B1" i="193"/>
  <c r="C12" i="192"/>
  <c r="C12" i="193" s="1"/>
  <c r="C11" i="192"/>
  <c r="C11" i="193" s="1"/>
  <c r="C6" i="192"/>
  <c r="B6" i="192"/>
  <c r="C3" i="192"/>
  <c r="B3" i="192"/>
  <c r="C2" i="192"/>
  <c r="B2" i="192"/>
  <c r="C1" i="192"/>
  <c r="B1" i="192"/>
  <c r="C13" i="191"/>
  <c r="C11" i="191"/>
  <c r="C6" i="191"/>
  <c r="B6" i="191"/>
  <c r="C3" i="191"/>
  <c r="B3" i="191"/>
  <c r="C2" i="191"/>
  <c r="B2" i="191"/>
  <c r="C1" i="191"/>
  <c r="B1" i="191"/>
  <c r="C12" i="190"/>
  <c r="B12" i="190"/>
  <c r="C6" i="190"/>
  <c r="B6" i="190"/>
  <c r="C3" i="190"/>
  <c r="B3" i="190"/>
  <c r="C2" i="190"/>
  <c r="B2" i="190"/>
  <c r="C1" i="190"/>
  <c r="B1" i="190"/>
  <c r="C9" i="189"/>
  <c r="C6" i="189"/>
  <c r="B6" i="189"/>
  <c r="C3" i="189"/>
  <c r="B3" i="189"/>
  <c r="C2" i="189"/>
  <c r="B2" i="189"/>
  <c r="C1" i="189"/>
  <c r="B1" i="189"/>
  <c r="C8" i="188"/>
  <c r="C6" i="188"/>
  <c r="B6" i="188"/>
  <c r="C3" i="188"/>
  <c r="B3" i="188"/>
  <c r="C2" i="188"/>
  <c r="B2" i="188"/>
  <c r="C1" i="188"/>
  <c r="B1" i="188"/>
  <c r="C11" i="187"/>
  <c r="C9" i="187"/>
  <c r="C8" i="187"/>
  <c r="C6" i="187"/>
  <c r="B6" i="187"/>
  <c r="C3" i="187"/>
  <c r="B3" i="187"/>
  <c r="C2" i="187"/>
  <c r="B2" i="187"/>
  <c r="C1" i="187"/>
  <c r="B1" i="187"/>
  <c r="C9" i="186"/>
  <c r="C8" i="186"/>
  <c r="C6" i="186"/>
  <c r="B6" i="186"/>
  <c r="C3" i="186"/>
  <c r="B3" i="186"/>
  <c r="C2" i="186"/>
  <c r="B2" i="186"/>
  <c r="C1" i="186"/>
  <c r="B1" i="186"/>
  <c r="C9" i="185"/>
  <c r="C8" i="185"/>
  <c r="C6" i="185"/>
  <c r="B6" i="185"/>
  <c r="C3" i="185"/>
  <c r="B3" i="185"/>
  <c r="C2" i="185"/>
  <c r="B2" i="185"/>
  <c r="C1" i="185"/>
  <c r="B1" i="185"/>
  <c r="C8" i="184"/>
  <c r="C6" i="184"/>
  <c r="B6" i="184"/>
  <c r="C3" i="184"/>
  <c r="B3" i="184"/>
  <c r="C2" i="184"/>
  <c r="B2" i="184"/>
  <c r="C1" i="184"/>
  <c r="B1" i="184"/>
  <c r="C8" i="183"/>
  <c r="C6" i="183"/>
  <c r="B6" i="183"/>
  <c r="C3" i="183"/>
  <c r="B3" i="183"/>
  <c r="C2" i="183"/>
  <c r="B2" i="183"/>
  <c r="C1" i="183"/>
  <c r="B1" i="183"/>
  <c r="C8" i="182"/>
  <c r="C6" i="182"/>
  <c r="B6" i="182"/>
  <c r="C3" i="182"/>
  <c r="B3" i="182"/>
  <c r="C8" i="181"/>
  <c r="C6" i="181"/>
  <c r="B6" i="181"/>
  <c r="C3" i="181"/>
  <c r="B3" i="181"/>
  <c r="B1" i="181"/>
  <c r="B1" i="182" s="1"/>
  <c r="C8" i="180"/>
  <c r="C6" i="180"/>
  <c r="B6" i="180"/>
  <c r="C3" i="180"/>
  <c r="B3" i="180"/>
  <c r="C2" i="180"/>
  <c r="C2" i="181" s="1"/>
  <c r="C2" i="182" s="1"/>
  <c r="B2" i="180"/>
  <c r="B2" i="181" s="1"/>
  <c r="B2" i="182" s="1"/>
  <c r="C1" i="180"/>
  <c r="C1" i="181" s="1"/>
  <c r="C1" i="182" s="1"/>
  <c r="B1" i="180"/>
  <c r="C17" i="179"/>
  <c r="C8" i="179"/>
  <c r="C6" i="179"/>
  <c r="B6" i="179"/>
  <c r="C3" i="179"/>
  <c r="B3" i="179"/>
  <c r="C2" i="179"/>
  <c r="B2" i="179"/>
  <c r="C1" i="179"/>
  <c r="B1" i="179"/>
  <c r="C8" i="178"/>
  <c r="C6" i="178"/>
  <c r="B6" i="178"/>
  <c r="C3" i="178"/>
  <c r="B3" i="178"/>
  <c r="C2" i="178"/>
  <c r="B2" i="178"/>
  <c r="C1" i="178"/>
  <c r="B1" i="178"/>
  <c r="D13" i="177"/>
  <c r="D14" i="178" s="1"/>
  <c r="C8" i="177"/>
  <c r="C6" i="177"/>
  <c r="B6" i="177"/>
  <c r="C3" i="177"/>
  <c r="B3" i="177"/>
  <c r="C2" i="177"/>
  <c r="B2" i="177"/>
  <c r="C1" i="177"/>
  <c r="B1" i="177"/>
  <c r="C8" i="176"/>
  <c r="C6" i="176"/>
  <c r="B6" i="176"/>
  <c r="C3" i="176"/>
  <c r="B3" i="176"/>
  <c r="C2" i="176"/>
  <c r="B2" i="176"/>
  <c r="C1" i="176"/>
  <c r="B1" i="176"/>
  <c r="C8" i="175"/>
  <c r="C6" i="175"/>
  <c r="B6" i="175"/>
  <c r="C3" i="175"/>
  <c r="B3" i="175"/>
  <c r="C2" i="175"/>
  <c r="B2" i="175"/>
  <c r="C1" i="175"/>
  <c r="B1" i="175"/>
  <c r="C8" i="174"/>
  <c r="C6" i="174"/>
  <c r="B6" i="174"/>
  <c r="C3" i="174"/>
  <c r="B3" i="174"/>
  <c r="C2" i="174"/>
  <c r="B2" i="174"/>
  <c r="C1" i="174"/>
  <c r="B1" i="174"/>
  <c r="C8" i="173"/>
  <c r="C6" i="173"/>
  <c r="B6" i="173"/>
  <c r="C3" i="173"/>
  <c r="B3" i="173"/>
  <c r="C2" i="173"/>
  <c r="B2" i="173"/>
  <c r="C1" i="173"/>
  <c r="B1" i="173"/>
  <c r="C23" i="172"/>
  <c r="C8" i="172"/>
  <c r="C6" i="172"/>
  <c r="B6" i="172"/>
  <c r="C3" i="172"/>
  <c r="B3" i="172"/>
  <c r="C2" i="172"/>
  <c r="B2" i="172"/>
  <c r="C1" i="172"/>
  <c r="B1" i="172"/>
  <c r="C8" i="171"/>
  <c r="C6" i="171"/>
  <c r="B6" i="171"/>
  <c r="B5" i="171"/>
  <c r="C3" i="171"/>
  <c r="B3" i="171"/>
  <c r="C2" i="171"/>
  <c r="B2" i="171"/>
  <c r="C1" i="171"/>
  <c r="B1" i="171"/>
  <c r="A9" i="170"/>
  <c r="C8" i="170"/>
  <c r="B8" i="170"/>
  <c r="B6" i="170"/>
  <c r="C3" i="170"/>
  <c r="B3" i="170"/>
  <c r="C2" i="170"/>
  <c r="B2" i="170"/>
  <c r="C1" i="170"/>
  <c r="B1" i="170"/>
  <c r="C11" i="169"/>
  <c r="C9" i="169"/>
  <c r="A9" i="169"/>
  <c r="C8" i="169"/>
  <c r="B8" i="169"/>
  <c r="B6" i="169"/>
  <c r="C3" i="169"/>
  <c r="B3" i="169"/>
  <c r="C2" i="169"/>
  <c r="B2" i="169"/>
  <c r="C1" i="169"/>
  <c r="B1" i="169"/>
  <c r="C23" i="168"/>
  <c r="B23" i="168"/>
  <c r="B15" i="168"/>
  <c r="C14" i="168"/>
  <c r="B14" i="168"/>
  <c r="C13" i="168"/>
  <c r="B13" i="168"/>
  <c r="C12" i="168"/>
  <c r="C11" i="168"/>
  <c r="B11" i="168"/>
  <c r="A9" i="168"/>
  <c r="C8" i="168"/>
  <c r="B8" i="168"/>
  <c r="A8" i="168"/>
  <c r="C6" i="168"/>
  <c r="B6" i="168"/>
  <c r="C3" i="168"/>
  <c r="B3" i="168"/>
  <c r="C2" i="168"/>
  <c r="B2" i="168"/>
  <c r="C1" i="168"/>
  <c r="B1" i="168"/>
  <c r="B10" i="167"/>
  <c r="B10" i="168" s="1"/>
  <c r="A9" i="167"/>
  <c r="C8" i="167"/>
  <c r="B8" i="167"/>
  <c r="A8" i="167"/>
  <c r="C6" i="167"/>
  <c r="B6" i="167"/>
  <c r="C3" i="167"/>
  <c r="B3" i="167"/>
  <c r="C2" i="167"/>
  <c r="B2" i="167"/>
  <c r="C1" i="167"/>
  <c r="B1" i="167"/>
  <c r="C11" i="166"/>
  <c r="A9" i="166"/>
  <c r="C8" i="166"/>
  <c r="B8" i="166"/>
  <c r="B6" i="166"/>
  <c r="C3" i="166"/>
  <c r="B3" i="166"/>
  <c r="C2" i="166"/>
  <c r="B2" i="166"/>
  <c r="C1" i="166"/>
  <c r="B1" i="166"/>
  <c r="C11" i="165"/>
  <c r="B10" i="165"/>
  <c r="C9" i="165"/>
  <c r="C9" i="166" s="1"/>
  <c r="A9" i="165"/>
  <c r="C8" i="165"/>
  <c r="B8" i="165"/>
  <c r="B6" i="165"/>
  <c r="C3" i="165"/>
  <c r="B3" i="165"/>
  <c r="C2" i="165"/>
  <c r="B2" i="165"/>
  <c r="C1" i="165"/>
  <c r="B1" i="165"/>
  <c r="B10" i="164"/>
  <c r="A9" i="164"/>
  <c r="C8" i="164"/>
  <c r="B8" i="164"/>
  <c r="B6" i="164"/>
  <c r="C5" i="164"/>
  <c r="C5" i="170" s="1"/>
  <c r="B5" i="164"/>
  <c r="B5" i="169" s="1"/>
  <c r="C3" i="164"/>
  <c r="B3" i="164"/>
  <c r="C2" i="164"/>
  <c r="B2" i="164"/>
  <c r="C1" i="164"/>
  <c r="B1" i="164"/>
  <c r="C8" i="163"/>
  <c r="C6" i="163"/>
  <c r="B6" i="163"/>
  <c r="C3" i="163"/>
  <c r="B3" i="163"/>
  <c r="C2" i="163"/>
  <c r="B2" i="163"/>
  <c r="C1" i="163"/>
  <c r="B1" i="163"/>
  <c r="B11" i="162"/>
  <c r="C8" i="162"/>
  <c r="C6" i="162"/>
  <c r="B6" i="162"/>
  <c r="C3" i="162"/>
  <c r="B3" i="162"/>
  <c r="B2" i="162"/>
  <c r="C1" i="162"/>
  <c r="B1" i="162"/>
  <c r="C8" i="161"/>
  <c r="C6" i="161"/>
  <c r="B6" i="161"/>
  <c r="C3" i="161"/>
  <c r="B3" i="161"/>
  <c r="B2" i="161"/>
  <c r="C1" i="161"/>
  <c r="B1" i="161"/>
  <c r="C9" i="160"/>
  <c r="C8" i="160"/>
  <c r="C6" i="160"/>
  <c r="B6" i="160"/>
  <c r="C3" i="160"/>
  <c r="B3" i="160"/>
  <c r="B2" i="160"/>
  <c r="C1" i="160"/>
  <c r="B1" i="160"/>
  <c r="C9" i="159"/>
  <c r="C8" i="159"/>
  <c r="C6" i="159"/>
  <c r="B6" i="159"/>
  <c r="C3" i="159"/>
  <c r="B3" i="159"/>
  <c r="B2" i="159"/>
  <c r="C1" i="159"/>
  <c r="B1" i="159"/>
  <c r="C8" i="158"/>
  <c r="C6" i="158"/>
  <c r="B6" i="158"/>
  <c r="C3" i="158"/>
  <c r="B3" i="158"/>
  <c r="B2" i="158"/>
  <c r="C1" i="158"/>
  <c r="B1" i="158"/>
  <c r="C6" i="157"/>
  <c r="B6" i="157"/>
  <c r="C3" i="157"/>
  <c r="B3" i="157"/>
  <c r="B2" i="157"/>
  <c r="C1" i="157"/>
  <c r="B1" i="157"/>
  <c r="F13" i="156"/>
  <c r="C6" i="166" s="1"/>
  <c r="F12" i="156"/>
  <c r="C6" i="165" s="1"/>
  <c r="F11" i="156"/>
  <c r="C2" i="156"/>
  <c r="C2" i="162" s="1"/>
  <c r="J27" i="148"/>
  <c r="J26" i="148"/>
  <c r="J25" i="148"/>
  <c r="J24" i="148"/>
  <c r="J44" i="148"/>
  <c r="J43" i="148"/>
  <c r="J37" i="148"/>
  <c r="J41" i="148"/>
  <c r="J40" i="148"/>
  <c r="J39" i="148"/>
  <c r="I42" i="148"/>
  <c r="C6" i="164" l="1"/>
  <c r="F16" i="156"/>
  <c r="C6" i="169" s="1"/>
  <c r="B5" i="165"/>
  <c r="C5" i="165"/>
  <c r="C5" i="166"/>
  <c r="C5" i="167"/>
  <c r="C2" i="160"/>
  <c r="B5" i="166"/>
  <c r="C5" i="169"/>
  <c r="C2" i="157"/>
  <c r="C2" i="158"/>
  <c r="C2" i="161"/>
  <c r="B5" i="168"/>
  <c r="B5" i="170"/>
  <c r="C12" i="196"/>
  <c r="C2" i="159"/>
  <c r="B5" i="167"/>
  <c r="C5" i="168"/>
  <c r="C12" i="198"/>
  <c r="F17" i="156"/>
  <c r="C6" i="170" s="1"/>
  <c r="C12" i="197"/>
  <c r="C18" i="149"/>
  <c r="C12" i="149"/>
  <c r="C19" i="149" s="1"/>
  <c r="J46" i="108"/>
  <c r="J45" i="108"/>
  <c r="J44" i="108"/>
  <c r="J43" i="108"/>
  <c r="I42" i="108"/>
  <c r="H42" i="108"/>
  <c r="G42" i="108"/>
  <c r="J41" i="108"/>
  <c r="J40" i="108"/>
  <c r="J39" i="108"/>
  <c r="F38" i="108"/>
  <c r="E38" i="108"/>
  <c r="D38" i="108"/>
  <c r="C38" i="108"/>
  <c r="F100" i="108"/>
  <c r="I47" i="108" s="1"/>
  <c r="C99" i="108"/>
  <c r="C98" i="108"/>
  <c r="C97" i="108"/>
  <c r="C96" i="108"/>
  <c r="C95" i="108"/>
  <c r="C94" i="108"/>
  <c r="B94" i="108"/>
  <c r="F93" i="108"/>
  <c r="H47" i="108" s="1"/>
  <c r="C92" i="108"/>
  <c r="C91" i="108"/>
  <c r="C90" i="108"/>
  <c r="C89" i="108"/>
  <c r="C88" i="108"/>
  <c r="C87" i="108"/>
  <c r="B87" i="108"/>
  <c r="F86" i="108"/>
  <c r="G47" i="108" s="1"/>
  <c r="C85" i="108"/>
  <c r="C84" i="108"/>
  <c r="C83" i="108"/>
  <c r="C82" i="108"/>
  <c r="C81" i="108"/>
  <c r="C80" i="108"/>
  <c r="B80" i="108"/>
  <c r="F79" i="108"/>
  <c r="F47" i="108" s="1"/>
  <c r="C78" i="108"/>
  <c r="C77" i="108"/>
  <c r="C76" i="108"/>
  <c r="C75" i="108"/>
  <c r="C74" i="108"/>
  <c r="C73" i="108"/>
  <c r="B73" i="108"/>
  <c r="F72" i="108"/>
  <c r="E47" i="108" s="1"/>
  <c r="C71" i="108"/>
  <c r="C70" i="108"/>
  <c r="C69" i="108"/>
  <c r="C68" i="108"/>
  <c r="C67" i="108"/>
  <c r="C66" i="108"/>
  <c r="B66" i="108"/>
  <c r="F65" i="108"/>
  <c r="D47" i="108" s="1"/>
  <c r="C64" i="108"/>
  <c r="C63" i="108"/>
  <c r="C62" i="108"/>
  <c r="C61" i="108"/>
  <c r="C60" i="108"/>
  <c r="C59" i="108"/>
  <c r="B59" i="108"/>
  <c r="F58" i="108"/>
  <c r="C47" i="108" s="1"/>
  <c r="J47" i="108" s="1"/>
  <c r="C57" i="108"/>
  <c r="C56" i="108"/>
  <c r="C55" i="108"/>
  <c r="C54" i="108"/>
  <c r="C53" i="108"/>
  <c r="C52" i="108"/>
  <c r="B52" i="108"/>
  <c r="J30" i="108"/>
  <c r="J29" i="108"/>
  <c r="I28" i="108"/>
  <c r="H28" i="108"/>
  <c r="G28" i="108"/>
  <c r="F28" i="108"/>
  <c r="E28" i="108"/>
  <c r="D28" i="108"/>
  <c r="C28" i="108"/>
  <c r="J27" i="108"/>
  <c r="J26" i="108"/>
  <c r="J25" i="108"/>
  <c r="J24" i="108"/>
  <c r="I23" i="108"/>
  <c r="H23" i="108"/>
  <c r="G23" i="108"/>
  <c r="G31" i="108" s="1"/>
  <c r="F23" i="108"/>
  <c r="F31" i="108" s="1"/>
  <c r="E23" i="108"/>
  <c r="D23" i="108"/>
  <c r="C23" i="108"/>
  <c r="C31" i="108" s="1"/>
  <c r="I22" i="108"/>
  <c r="I36" i="108" s="1"/>
  <c r="H22" i="108"/>
  <c r="H36" i="108" s="1"/>
  <c r="G22" i="108"/>
  <c r="G36" i="108" s="1"/>
  <c r="F22" i="108"/>
  <c r="F36" i="108" s="1"/>
  <c r="E22" i="108"/>
  <c r="E36" i="108" s="1"/>
  <c r="D22" i="108"/>
  <c r="D36" i="108" s="1"/>
  <c r="C22" i="108"/>
  <c r="C36" i="108" s="1"/>
  <c r="C96" i="148"/>
  <c r="C97" i="148"/>
  <c r="C98" i="148"/>
  <c r="C99" i="148"/>
  <c r="C95" i="148"/>
  <c r="C94" i="148"/>
  <c r="B94" i="148"/>
  <c r="C92" i="148"/>
  <c r="C89" i="148"/>
  <c r="C90" i="148"/>
  <c r="C91" i="148"/>
  <c r="C88" i="148"/>
  <c r="C87" i="148"/>
  <c r="B87" i="148"/>
  <c r="C85" i="148"/>
  <c r="C84" i="148"/>
  <c r="C82" i="148"/>
  <c r="C83" i="148"/>
  <c r="C81" i="148"/>
  <c r="C80" i="148"/>
  <c r="B80" i="148"/>
  <c r="C77" i="148"/>
  <c r="C78" i="148"/>
  <c r="C76" i="148"/>
  <c r="C75" i="148"/>
  <c r="C74" i="148"/>
  <c r="C73" i="148"/>
  <c r="B73" i="148"/>
  <c r="C69" i="148"/>
  <c r="C70" i="148"/>
  <c r="C71" i="148"/>
  <c r="C68" i="148"/>
  <c r="C67" i="148"/>
  <c r="C66" i="148"/>
  <c r="B66" i="148"/>
  <c r="C61" i="148"/>
  <c r="C62" i="148"/>
  <c r="C63" i="148"/>
  <c r="C64" i="148"/>
  <c r="C60" i="148"/>
  <c r="C59" i="148"/>
  <c r="B59" i="148"/>
  <c r="C54" i="148"/>
  <c r="C55" i="148"/>
  <c r="C56" i="148"/>
  <c r="C57" i="148"/>
  <c r="C53" i="148"/>
  <c r="C52" i="148"/>
  <c r="B52" i="148"/>
  <c r="I22" i="148"/>
  <c r="I36" i="148" s="1"/>
  <c r="H22" i="148"/>
  <c r="H36" i="148" s="1"/>
  <c r="G22" i="148"/>
  <c r="G36" i="148" s="1"/>
  <c r="F22" i="148"/>
  <c r="F36" i="148" s="1"/>
  <c r="E22" i="148"/>
  <c r="E36" i="148" s="1"/>
  <c r="D22" i="148"/>
  <c r="D36" i="148" s="1"/>
  <c r="C22" i="148"/>
  <c r="C36" i="148" s="1"/>
  <c r="D31" i="108" l="1"/>
  <c r="I31" i="108"/>
  <c r="H31" i="108"/>
  <c r="J42" i="108"/>
  <c r="J23" i="108"/>
  <c r="E31" i="108"/>
  <c r="J28" i="108"/>
  <c r="D48" i="108"/>
  <c r="I48" i="108"/>
  <c r="G48" i="108"/>
  <c r="C48" i="108"/>
  <c r="E48" i="108"/>
  <c r="F101" i="108"/>
  <c r="F48" i="108"/>
  <c r="H48" i="108"/>
  <c r="C33" i="149"/>
  <c r="C35" i="149" s="1"/>
  <c r="C36" i="149"/>
  <c r="J38" i="108"/>
  <c r="F14" i="101"/>
  <c r="J31" i="108" l="1"/>
  <c r="J48" i="108"/>
  <c r="G115" i="144"/>
  <c r="H114" i="144"/>
  <c r="H113" i="144"/>
  <c r="H112" i="144"/>
  <c r="H111" i="144"/>
  <c r="H110" i="144"/>
  <c r="H109" i="144"/>
  <c r="G115" i="143"/>
  <c r="H114" i="143"/>
  <c r="H113" i="143"/>
  <c r="H112" i="143"/>
  <c r="H111" i="143"/>
  <c r="H110" i="143"/>
  <c r="H109" i="143"/>
  <c r="G115" i="142"/>
  <c r="H114" i="142"/>
  <c r="H113" i="142"/>
  <c r="H112" i="142"/>
  <c r="H111" i="142"/>
  <c r="H110" i="142"/>
  <c r="H109" i="142"/>
  <c r="H115" i="141"/>
  <c r="H116" i="141"/>
  <c r="H117" i="141"/>
  <c r="H118" i="141"/>
  <c r="H114" i="141"/>
  <c r="H113" i="141"/>
  <c r="G119" i="141"/>
  <c r="F106" i="141"/>
  <c r="H115" i="144" l="1"/>
  <c r="H115" i="142"/>
  <c r="H115" i="143"/>
  <c r="F100" i="148"/>
  <c r="I47" i="148" s="1"/>
  <c r="F93" i="148"/>
  <c r="H47" i="148" s="1"/>
  <c r="F86" i="148"/>
  <c r="G47" i="148" s="1"/>
  <c r="F79" i="148"/>
  <c r="F47" i="148" s="1"/>
  <c r="F72" i="148"/>
  <c r="E47" i="148" s="1"/>
  <c r="F65" i="148"/>
  <c r="D47" i="148" s="1"/>
  <c r="F58" i="148"/>
  <c r="F38" i="148"/>
  <c r="F28" i="148"/>
  <c r="F23" i="148"/>
  <c r="J46" i="148"/>
  <c r="J45" i="148"/>
  <c r="H42" i="148"/>
  <c r="G42" i="148"/>
  <c r="E38" i="148"/>
  <c r="D38" i="148"/>
  <c r="C38" i="148"/>
  <c r="J38" i="148" s="1"/>
  <c r="J30" i="148"/>
  <c r="J29" i="148"/>
  <c r="I28" i="148"/>
  <c r="H28" i="148"/>
  <c r="G28" i="148"/>
  <c r="E28" i="148"/>
  <c r="D28" i="148"/>
  <c r="C28" i="148"/>
  <c r="J28" i="148" s="1"/>
  <c r="I23" i="148"/>
  <c r="H23" i="148"/>
  <c r="G23" i="148"/>
  <c r="E23" i="148"/>
  <c r="D23" i="148"/>
  <c r="C23" i="148"/>
  <c r="B4" i="147"/>
  <c r="E51" i="147"/>
  <c r="D51" i="147"/>
  <c r="F50" i="147"/>
  <c r="F49" i="147"/>
  <c r="F48" i="147"/>
  <c r="F47" i="147"/>
  <c r="F46" i="147"/>
  <c r="F45" i="147"/>
  <c r="F44" i="147"/>
  <c r="F43" i="147"/>
  <c r="F31" i="147"/>
  <c r="D14" i="80" s="1"/>
  <c r="F16" i="147"/>
  <c r="C14" i="80" s="1"/>
  <c r="B4" i="146"/>
  <c r="E51" i="146"/>
  <c r="D51" i="146"/>
  <c r="F50" i="146"/>
  <c r="F49" i="146"/>
  <c r="F48" i="146"/>
  <c r="F47" i="146"/>
  <c r="F46" i="146"/>
  <c r="F45" i="146"/>
  <c r="F44" i="146"/>
  <c r="F43" i="146"/>
  <c r="F31" i="146"/>
  <c r="D13" i="80" s="1"/>
  <c r="F16" i="146"/>
  <c r="C13" i="80" s="1"/>
  <c r="B4" i="145"/>
  <c r="E51" i="145"/>
  <c r="D51" i="145"/>
  <c r="F50" i="145"/>
  <c r="F49" i="145"/>
  <c r="F48" i="145"/>
  <c r="F47" i="145"/>
  <c r="F46" i="145"/>
  <c r="F45" i="145"/>
  <c r="F44" i="145"/>
  <c r="F43" i="145"/>
  <c r="F31" i="145"/>
  <c r="D12" i="80" s="1"/>
  <c r="F16" i="145"/>
  <c r="C12" i="80" s="1"/>
  <c r="B4" i="144"/>
  <c r="G251" i="144"/>
  <c r="F251" i="144"/>
  <c r="H250" i="144"/>
  <c r="H249" i="144"/>
  <c r="H248" i="144"/>
  <c r="H247" i="144"/>
  <c r="H246" i="144"/>
  <c r="H239" i="144"/>
  <c r="H49" i="144" s="1"/>
  <c r="G230" i="144"/>
  <c r="F230" i="144"/>
  <c r="H229" i="144"/>
  <c r="H228" i="144"/>
  <c r="H227" i="144"/>
  <c r="H226" i="144"/>
  <c r="H225" i="144"/>
  <c r="H220" i="144"/>
  <c r="H219" i="144"/>
  <c r="H221" i="144" s="1"/>
  <c r="H47" i="144" s="1"/>
  <c r="G215" i="144"/>
  <c r="F215" i="144"/>
  <c r="H214" i="144"/>
  <c r="H215" i="144" s="1"/>
  <c r="H46" i="144" s="1"/>
  <c r="G210" i="144"/>
  <c r="F210" i="144"/>
  <c r="H209" i="144"/>
  <c r="H208" i="144"/>
  <c r="H207" i="144"/>
  <c r="G203" i="144"/>
  <c r="F203" i="144"/>
  <c r="H202" i="144"/>
  <c r="H201" i="144"/>
  <c r="H200" i="144"/>
  <c r="H195" i="144"/>
  <c r="H194" i="144"/>
  <c r="H189" i="144"/>
  <c r="H188" i="144"/>
  <c r="H183" i="144"/>
  <c r="H182" i="144"/>
  <c r="H184" i="144" s="1"/>
  <c r="H41" i="144" s="1"/>
  <c r="H177" i="144"/>
  <c r="H176" i="144"/>
  <c r="H171" i="144"/>
  <c r="H170" i="144"/>
  <c r="H165" i="144"/>
  <c r="H163" i="144"/>
  <c r="H161" i="144"/>
  <c r="H160" i="144"/>
  <c r="H159" i="144"/>
  <c r="G155" i="144"/>
  <c r="F155" i="144"/>
  <c r="H154" i="144"/>
  <c r="H155" i="144" s="1"/>
  <c r="H37" i="144" s="1"/>
  <c r="G150" i="144"/>
  <c r="D150" i="144"/>
  <c r="F149" i="144"/>
  <c r="H149" i="144" s="1"/>
  <c r="F148" i="144"/>
  <c r="F147" i="144"/>
  <c r="H147" i="144" s="1"/>
  <c r="H142" i="144"/>
  <c r="H143" i="144" s="1"/>
  <c r="H35" i="144" s="1"/>
  <c r="H137" i="144"/>
  <c r="H138" i="144" s="1"/>
  <c r="H34" i="144" s="1"/>
  <c r="G133" i="144"/>
  <c r="F133" i="144"/>
  <c r="H132" i="144"/>
  <c r="H131" i="144"/>
  <c r="H130" i="144"/>
  <c r="F125" i="144"/>
  <c r="H125" i="144" s="1"/>
  <c r="F124" i="144"/>
  <c r="H124" i="144" s="1"/>
  <c r="F123" i="144"/>
  <c r="H123" i="144" s="1"/>
  <c r="F122" i="144"/>
  <c r="H122" i="144" s="1"/>
  <c r="F121" i="144"/>
  <c r="H121" i="144" s="1"/>
  <c r="G126" i="144"/>
  <c r="F120" i="144"/>
  <c r="G102" i="144"/>
  <c r="F102" i="144"/>
  <c r="H101" i="144"/>
  <c r="H100" i="144"/>
  <c r="H99" i="144"/>
  <c r="H98" i="144"/>
  <c r="H97" i="144"/>
  <c r="H96" i="144"/>
  <c r="H95" i="144"/>
  <c r="H94" i="144"/>
  <c r="G86" i="144"/>
  <c r="D86" i="144"/>
  <c r="C86" i="144"/>
  <c r="E85" i="144"/>
  <c r="F85" i="144" s="1"/>
  <c r="H85" i="144" s="1"/>
  <c r="E84" i="144"/>
  <c r="F84" i="144" s="1"/>
  <c r="H84" i="144" s="1"/>
  <c r="E83" i="144"/>
  <c r="F83" i="144" s="1"/>
  <c r="H83" i="144" s="1"/>
  <c r="E82" i="144"/>
  <c r="F82" i="144" s="1"/>
  <c r="H82" i="144" s="1"/>
  <c r="E81" i="144"/>
  <c r="F81" i="144" s="1"/>
  <c r="H81" i="144" s="1"/>
  <c r="E80" i="144"/>
  <c r="F80" i="144" s="1"/>
  <c r="H80" i="144" s="1"/>
  <c r="E79" i="144"/>
  <c r="F79" i="144" s="1"/>
  <c r="H79" i="144" s="1"/>
  <c r="E78" i="144"/>
  <c r="F78" i="144" s="1"/>
  <c r="H78" i="144" s="1"/>
  <c r="E77" i="144"/>
  <c r="F77" i="144" s="1"/>
  <c r="H77" i="144" s="1"/>
  <c r="G76" i="144"/>
  <c r="D76" i="144"/>
  <c r="C76" i="144"/>
  <c r="E75" i="144"/>
  <c r="F75" i="144" s="1"/>
  <c r="H75" i="144" s="1"/>
  <c r="E74" i="144"/>
  <c r="F74" i="144" s="1"/>
  <c r="H74" i="144" s="1"/>
  <c r="E73" i="144"/>
  <c r="F73" i="144" s="1"/>
  <c r="H73" i="144" s="1"/>
  <c r="E72" i="144"/>
  <c r="F72" i="144" s="1"/>
  <c r="H72" i="144" s="1"/>
  <c r="E71" i="144"/>
  <c r="F71" i="144" s="1"/>
  <c r="H71" i="144" s="1"/>
  <c r="E70" i="144"/>
  <c r="F70" i="144" s="1"/>
  <c r="H70" i="144" s="1"/>
  <c r="G69" i="144"/>
  <c r="D69" i="144"/>
  <c r="C69" i="144"/>
  <c r="E68" i="144"/>
  <c r="F68" i="144" s="1"/>
  <c r="H68" i="144" s="1"/>
  <c r="E67" i="144"/>
  <c r="F67" i="144" s="1"/>
  <c r="H67" i="144" s="1"/>
  <c r="E66" i="144"/>
  <c r="F66" i="144" s="1"/>
  <c r="H66" i="144" s="1"/>
  <c r="E65" i="144"/>
  <c r="F65" i="144" s="1"/>
  <c r="H65" i="144" s="1"/>
  <c r="E64" i="144"/>
  <c r="F64" i="144" s="1"/>
  <c r="H64" i="144" s="1"/>
  <c r="E63" i="144"/>
  <c r="F63" i="144" s="1"/>
  <c r="H63" i="144" s="1"/>
  <c r="E62" i="144"/>
  <c r="F62" i="144" s="1"/>
  <c r="H62" i="144" s="1"/>
  <c r="H24" i="144"/>
  <c r="D11" i="80" s="1"/>
  <c r="H14" i="144"/>
  <c r="C11" i="80" s="1"/>
  <c r="B4" i="143"/>
  <c r="G251" i="143"/>
  <c r="F251" i="143"/>
  <c r="H250" i="143"/>
  <c r="H249" i="143"/>
  <c r="H248" i="143"/>
  <c r="H247" i="143"/>
  <c r="H246" i="143"/>
  <c r="H239" i="143"/>
  <c r="H49" i="143" s="1"/>
  <c r="G230" i="143"/>
  <c r="F230" i="143"/>
  <c r="H229" i="143"/>
  <c r="H228" i="143"/>
  <c r="H227" i="143"/>
  <c r="H226" i="143"/>
  <c r="H225" i="143"/>
  <c r="H220" i="143"/>
  <c r="H219" i="143"/>
  <c r="G215" i="143"/>
  <c r="F215" i="143"/>
  <c r="H214" i="143"/>
  <c r="H215" i="143" s="1"/>
  <c r="H46" i="143" s="1"/>
  <c r="G210" i="143"/>
  <c r="F210" i="143"/>
  <c r="H209" i="143"/>
  <c r="H208" i="143"/>
  <c r="H207" i="143"/>
  <c r="G203" i="143"/>
  <c r="F203" i="143"/>
  <c r="H202" i="143"/>
  <c r="H201" i="143"/>
  <c r="H200" i="143"/>
  <c r="H195" i="143"/>
  <c r="H194" i="143"/>
  <c r="H189" i="143"/>
  <c r="H188" i="143"/>
  <c r="H183" i="143"/>
  <c r="H182" i="143"/>
  <c r="H177" i="143"/>
  <c r="H176" i="143"/>
  <c r="H171" i="143"/>
  <c r="H170" i="143"/>
  <c r="H165" i="143"/>
  <c r="H163" i="143"/>
  <c r="H161" i="143"/>
  <c r="H160" i="143"/>
  <c r="H159" i="143"/>
  <c r="G155" i="143"/>
  <c r="F155" i="143"/>
  <c r="H154" i="143"/>
  <c r="H155" i="143" s="1"/>
  <c r="H37" i="143" s="1"/>
  <c r="G150" i="143"/>
  <c r="D150" i="143"/>
  <c r="F149" i="143"/>
  <c r="H149" i="143" s="1"/>
  <c r="F148" i="143"/>
  <c r="H148" i="143" s="1"/>
  <c r="F147" i="143"/>
  <c r="H147" i="143" s="1"/>
  <c r="H142" i="143"/>
  <c r="H143" i="143" s="1"/>
  <c r="H35" i="143" s="1"/>
  <c r="H137" i="143"/>
  <c r="H138" i="143" s="1"/>
  <c r="H34" i="143" s="1"/>
  <c r="G133" i="143"/>
  <c r="F133" i="143"/>
  <c r="H132" i="143"/>
  <c r="H131" i="143"/>
  <c r="H130" i="143"/>
  <c r="F125" i="143"/>
  <c r="H125" i="143" s="1"/>
  <c r="F124" i="143"/>
  <c r="H124" i="143" s="1"/>
  <c r="F123" i="143"/>
  <c r="H123" i="143" s="1"/>
  <c r="F122" i="143"/>
  <c r="H122" i="143" s="1"/>
  <c r="F121" i="143"/>
  <c r="H121" i="143" s="1"/>
  <c r="G126" i="143"/>
  <c r="F120" i="143"/>
  <c r="G102" i="143"/>
  <c r="F102" i="143"/>
  <c r="H101" i="143"/>
  <c r="H100" i="143"/>
  <c r="H99" i="143"/>
  <c r="H98" i="143"/>
  <c r="H97" i="143"/>
  <c r="H96" i="143"/>
  <c r="H95" i="143"/>
  <c r="H94" i="143"/>
  <c r="G86" i="143"/>
  <c r="D86" i="143"/>
  <c r="C86" i="143"/>
  <c r="E85" i="143"/>
  <c r="F85" i="143" s="1"/>
  <c r="H85" i="143" s="1"/>
  <c r="E84" i="143"/>
  <c r="F84" i="143" s="1"/>
  <c r="H84" i="143" s="1"/>
  <c r="E83" i="143"/>
  <c r="F83" i="143" s="1"/>
  <c r="H83" i="143" s="1"/>
  <c r="E82" i="143"/>
  <c r="F82" i="143" s="1"/>
  <c r="H82" i="143" s="1"/>
  <c r="E81" i="143"/>
  <c r="F81" i="143" s="1"/>
  <c r="H81" i="143" s="1"/>
  <c r="E80" i="143"/>
  <c r="F80" i="143" s="1"/>
  <c r="H80" i="143" s="1"/>
  <c r="E79" i="143"/>
  <c r="F79" i="143" s="1"/>
  <c r="H79" i="143" s="1"/>
  <c r="E78" i="143"/>
  <c r="F78" i="143" s="1"/>
  <c r="H78" i="143" s="1"/>
  <c r="E77" i="143"/>
  <c r="F77" i="143" s="1"/>
  <c r="H77" i="143" s="1"/>
  <c r="G76" i="143"/>
  <c r="D76" i="143"/>
  <c r="C76" i="143"/>
  <c r="E75" i="143"/>
  <c r="F75" i="143" s="1"/>
  <c r="H75" i="143" s="1"/>
  <c r="E74" i="143"/>
  <c r="F74" i="143" s="1"/>
  <c r="H74" i="143" s="1"/>
  <c r="E73" i="143"/>
  <c r="F73" i="143" s="1"/>
  <c r="H73" i="143" s="1"/>
  <c r="E72" i="143"/>
  <c r="F72" i="143" s="1"/>
  <c r="H72" i="143" s="1"/>
  <c r="E71" i="143"/>
  <c r="F71" i="143" s="1"/>
  <c r="H71" i="143" s="1"/>
  <c r="E70" i="143"/>
  <c r="F70" i="143" s="1"/>
  <c r="H70" i="143" s="1"/>
  <c r="G69" i="143"/>
  <c r="D69" i="143"/>
  <c r="C69" i="143"/>
  <c r="E68" i="143"/>
  <c r="F68" i="143" s="1"/>
  <c r="H68" i="143" s="1"/>
  <c r="E67" i="143"/>
  <c r="F67" i="143" s="1"/>
  <c r="H67" i="143" s="1"/>
  <c r="E66" i="143"/>
  <c r="F66" i="143" s="1"/>
  <c r="H66" i="143" s="1"/>
  <c r="E65" i="143"/>
  <c r="F65" i="143" s="1"/>
  <c r="H65" i="143" s="1"/>
  <c r="E64" i="143"/>
  <c r="F64" i="143" s="1"/>
  <c r="H64" i="143" s="1"/>
  <c r="E63" i="143"/>
  <c r="F63" i="143" s="1"/>
  <c r="H63" i="143" s="1"/>
  <c r="E62" i="143"/>
  <c r="F62" i="143" s="1"/>
  <c r="H62" i="143" s="1"/>
  <c r="H24" i="143"/>
  <c r="D10" i="80" s="1"/>
  <c r="H14" i="143"/>
  <c r="B4" i="142"/>
  <c r="G251" i="142"/>
  <c r="F251" i="142"/>
  <c r="H250" i="142"/>
  <c r="H249" i="142"/>
  <c r="H248" i="142"/>
  <c r="H247" i="142"/>
  <c r="H246" i="142"/>
  <c r="H239" i="142"/>
  <c r="H49" i="142" s="1"/>
  <c r="G230" i="142"/>
  <c r="F230" i="142"/>
  <c r="H229" i="142"/>
  <c r="H228" i="142"/>
  <c r="H227" i="142"/>
  <c r="H226" i="142"/>
  <c r="H225" i="142"/>
  <c r="H220" i="142"/>
  <c r="H219" i="142"/>
  <c r="G215" i="142"/>
  <c r="F215" i="142"/>
  <c r="H214" i="142"/>
  <c r="H215" i="142" s="1"/>
  <c r="H46" i="142" s="1"/>
  <c r="G210" i="142"/>
  <c r="F210" i="142"/>
  <c r="H209" i="142"/>
  <c r="H208" i="142"/>
  <c r="H207" i="142"/>
  <c r="G203" i="142"/>
  <c r="F203" i="142"/>
  <c r="H202" i="142"/>
  <c r="H201" i="142"/>
  <c r="H200" i="142"/>
  <c r="H195" i="142"/>
  <c r="H194" i="142"/>
  <c r="H189" i="142"/>
  <c r="H188" i="142"/>
  <c r="H183" i="142"/>
  <c r="H182" i="142"/>
  <c r="H177" i="142"/>
  <c r="H176" i="142"/>
  <c r="H178" i="142" s="1"/>
  <c r="H40" i="142" s="1"/>
  <c r="H171" i="142"/>
  <c r="H170" i="142"/>
  <c r="H172" i="142" s="1"/>
  <c r="H39" i="142" s="1"/>
  <c r="H165" i="142"/>
  <c r="H163" i="142"/>
  <c r="H161" i="142"/>
  <c r="H160" i="142"/>
  <c r="H159" i="142"/>
  <c r="G155" i="142"/>
  <c r="F155" i="142"/>
  <c r="H154" i="142"/>
  <c r="H155" i="142" s="1"/>
  <c r="H37" i="142" s="1"/>
  <c r="G150" i="142"/>
  <c r="D150" i="142"/>
  <c r="F149" i="142"/>
  <c r="H149" i="142" s="1"/>
  <c r="F148" i="142"/>
  <c r="H148" i="142" s="1"/>
  <c r="F147" i="142"/>
  <c r="H147" i="142" s="1"/>
  <c r="H142" i="142"/>
  <c r="H143" i="142" s="1"/>
  <c r="H35" i="142" s="1"/>
  <c r="H137" i="142"/>
  <c r="H138" i="142" s="1"/>
  <c r="H34" i="142" s="1"/>
  <c r="G133" i="142"/>
  <c r="F133" i="142"/>
  <c r="H132" i="142"/>
  <c r="H131" i="142"/>
  <c r="H130" i="142"/>
  <c r="F125" i="142"/>
  <c r="H125" i="142" s="1"/>
  <c r="F124" i="142"/>
  <c r="H124" i="142" s="1"/>
  <c r="F123" i="142"/>
  <c r="H123" i="142" s="1"/>
  <c r="F122" i="142"/>
  <c r="H122" i="142" s="1"/>
  <c r="F121" i="142"/>
  <c r="H121" i="142" s="1"/>
  <c r="G126" i="142"/>
  <c r="F120" i="142"/>
  <c r="G102" i="142"/>
  <c r="F102" i="142"/>
  <c r="H101" i="142"/>
  <c r="H100" i="142"/>
  <c r="H99" i="142"/>
  <c r="H98" i="142"/>
  <c r="H97" i="142"/>
  <c r="H96" i="142"/>
  <c r="H95" i="142"/>
  <c r="H94" i="142"/>
  <c r="G86" i="142"/>
  <c r="D86" i="142"/>
  <c r="C86" i="142"/>
  <c r="E85" i="142"/>
  <c r="F85" i="142" s="1"/>
  <c r="H85" i="142" s="1"/>
  <c r="E84" i="142"/>
  <c r="F84" i="142" s="1"/>
  <c r="H84" i="142" s="1"/>
  <c r="E83" i="142"/>
  <c r="F83" i="142" s="1"/>
  <c r="H83" i="142" s="1"/>
  <c r="E82" i="142"/>
  <c r="F82" i="142" s="1"/>
  <c r="H82" i="142" s="1"/>
  <c r="E81" i="142"/>
  <c r="F81" i="142" s="1"/>
  <c r="H81" i="142" s="1"/>
  <c r="E80" i="142"/>
  <c r="F80" i="142" s="1"/>
  <c r="H80" i="142" s="1"/>
  <c r="E79" i="142"/>
  <c r="F79" i="142" s="1"/>
  <c r="H79" i="142" s="1"/>
  <c r="E78" i="142"/>
  <c r="F78" i="142" s="1"/>
  <c r="H78" i="142" s="1"/>
  <c r="E77" i="142"/>
  <c r="F77" i="142" s="1"/>
  <c r="H77" i="142" s="1"/>
  <c r="G76" i="142"/>
  <c r="D76" i="142"/>
  <c r="C76" i="142"/>
  <c r="E75" i="142"/>
  <c r="F75" i="142" s="1"/>
  <c r="H75" i="142" s="1"/>
  <c r="E74" i="142"/>
  <c r="F74" i="142" s="1"/>
  <c r="H74" i="142" s="1"/>
  <c r="E73" i="142"/>
  <c r="F73" i="142" s="1"/>
  <c r="H73" i="142" s="1"/>
  <c r="E72" i="142"/>
  <c r="F72" i="142" s="1"/>
  <c r="H72" i="142" s="1"/>
  <c r="E71" i="142"/>
  <c r="F71" i="142" s="1"/>
  <c r="H71" i="142" s="1"/>
  <c r="E70" i="142"/>
  <c r="F70" i="142" s="1"/>
  <c r="H70" i="142" s="1"/>
  <c r="G69" i="142"/>
  <c r="D69" i="142"/>
  <c r="C69" i="142"/>
  <c r="E68" i="142"/>
  <c r="F68" i="142" s="1"/>
  <c r="H68" i="142" s="1"/>
  <c r="E67" i="142"/>
  <c r="F67" i="142" s="1"/>
  <c r="H67" i="142" s="1"/>
  <c r="E66" i="142"/>
  <c r="F66" i="142" s="1"/>
  <c r="H66" i="142" s="1"/>
  <c r="E65" i="142"/>
  <c r="F65" i="142" s="1"/>
  <c r="H65" i="142" s="1"/>
  <c r="E64" i="142"/>
  <c r="F64" i="142" s="1"/>
  <c r="H64" i="142" s="1"/>
  <c r="E63" i="142"/>
  <c r="F63" i="142" s="1"/>
  <c r="H63" i="142" s="1"/>
  <c r="E62" i="142"/>
  <c r="F62" i="142" s="1"/>
  <c r="H62" i="142" s="1"/>
  <c r="H24" i="142"/>
  <c r="D9" i="80" s="1"/>
  <c r="H14" i="142"/>
  <c r="H250" i="141"/>
  <c r="F129" i="141"/>
  <c r="H129" i="141" s="1"/>
  <c r="F128" i="141"/>
  <c r="F127" i="141"/>
  <c r="F126" i="141"/>
  <c r="F125" i="141"/>
  <c r="H125" i="141" s="1"/>
  <c r="F124" i="141"/>
  <c r="H124" i="141" s="1"/>
  <c r="H119" i="141"/>
  <c r="E85" i="141"/>
  <c r="F85" i="141" s="1"/>
  <c r="H85" i="141" s="1"/>
  <c r="E84" i="141"/>
  <c r="F84" i="141" s="1"/>
  <c r="H84" i="141" s="1"/>
  <c r="E83" i="141"/>
  <c r="F83" i="141" s="1"/>
  <c r="H83" i="141" s="1"/>
  <c r="E82" i="141"/>
  <c r="E81" i="141"/>
  <c r="F81" i="141" s="1"/>
  <c r="H81" i="141" s="1"/>
  <c r="E80" i="141"/>
  <c r="F80" i="141" s="1"/>
  <c r="H80" i="141" s="1"/>
  <c r="E79" i="141"/>
  <c r="F79" i="141" s="1"/>
  <c r="H79" i="141" s="1"/>
  <c r="E78" i="141"/>
  <c r="E77" i="141"/>
  <c r="F77" i="141" s="1"/>
  <c r="H77" i="141" s="1"/>
  <c r="E75" i="141"/>
  <c r="F75" i="141" s="1"/>
  <c r="H75" i="141" s="1"/>
  <c r="E74" i="141"/>
  <c r="E73" i="141"/>
  <c r="F73" i="141" s="1"/>
  <c r="H73" i="141" s="1"/>
  <c r="E72" i="141"/>
  <c r="F72" i="141" s="1"/>
  <c r="H72" i="141" s="1"/>
  <c r="E71" i="141"/>
  <c r="F71" i="141" s="1"/>
  <c r="H71" i="141" s="1"/>
  <c r="E70" i="141"/>
  <c r="E63" i="141"/>
  <c r="F63" i="141" s="1"/>
  <c r="H63" i="141" s="1"/>
  <c r="E64" i="141"/>
  <c r="F64" i="141" s="1"/>
  <c r="H64" i="141" s="1"/>
  <c r="E65" i="141"/>
  <c r="F65" i="141" s="1"/>
  <c r="H65" i="141" s="1"/>
  <c r="E66" i="141"/>
  <c r="F66" i="141" s="1"/>
  <c r="H66" i="141" s="1"/>
  <c r="E67" i="141"/>
  <c r="F67" i="141" s="1"/>
  <c r="H67" i="141" s="1"/>
  <c r="E68" i="141"/>
  <c r="F68" i="141" s="1"/>
  <c r="H68" i="141" s="1"/>
  <c r="E62" i="141"/>
  <c r="F62" i="141" s="1"/>
  <c r="H62" i="141" s="1"/>
  <c r="C86" i="141"/>
  <c r="C76" i="141"/>
  <c r="C69" i="141"/>
  <c r="B4" i="141"/>
  <c r="G255" i="141"/>
  <c r="F255" i="141"/>
  <c r="H254" i="141"/>
  <c r="H253" i="141"/>
  <c r="H252" i="141"/>
  <c r="H251" i="141"/>
  <c r="H243" i="141"/>
  <c r="H49" i="141" s="1"/>
  <c r="G234" i="141"/>
  <c r="F234" i="141"/>
  <c r="H233" i="141"/>
  <c r="H232" i="141"/>
  <c r="H231" i="141"/>
  <c r="H230" i="141"/>
  <c r="H229" i="141"/>
  <c r="H224" i="141"/>
  <c r="H223" i="141"/>
  <c r="G219" i="141"/>
  <c r="F219" i="141"/>
  <c r="H218" i="141"/>
  <c r="H219" i="141" s="1"/>
  <c r="H46" i="141" s="1"/>
  <c r="G214" i="141"/>
  <c r="F214" i="141"/>
  <c r="H213" i="141"/>
  <c r="H212" i="141"/>
  <c r="H211" i="141"/>
  <c r="G207" i="141"/>
  <c r="F207" i="141"/>
  <c r="H206" i="141"/>
  <c r="H205" i="141"/>
  <c r="H204" i="141"/>
  <c r="H199" i="141"/>
  <c r="H198" i="141"/>
  <c r="H193" i="141"/>
  <c r="H192" i="141"/>
  <c r="H187" i="141"/>
  <c r="H186" i="141"/>
  <c r="H181" i="141"/>
  <c r="H180" i="141"/>
  <c r="H175" i="141"/>
  <c r="H174" i="141"/>
  <c r="H169" i="141"/>
  <c r="H167" i="141"/>
  <c r="H165" i="141"/>
  <c r="H164" i="141"/>
  <c r="H163" i="141"/>
  <c r="G159" i="141"/>
  <c r="F159" i="141"/>
  <c r="H158" i="141"/>
  <c r="H159" i="141" s="1"/>
  <c r="H37" i="141" s="1"/>
  <c r="G154" i="141"/>
  <c r="D154" i="141"/>
  <c r="F153" i="141"/>
  <c r="H153" i="141" s="1"/>
  <c r="F152" i="141"/>
  <c r="F151" i="141"/>
  <c r="H151" i="141" s="1"/>
  <c r="H146" i="141"/>
  <c r="H147" i="141" s="1"/>
  <c r="H35" i="141" s="1"/>
  <c r="H141" i="141"/>
  <c r="H142" i="141" s="1"/>
  <c r="H34" i="141" s="1"/>
  <c r="G137" i="141"/>
  <c r="F137" i="141"/>
  <c r="H136" i="141"/>
  <c r="H135" i="141"/>
  <c r="H134" i="141"/>
  <c r="G106" i="141"/>
  <c r="H105" i="141"/>
  <c r="H104" i="141"/>
  <c r="H103" i="141"/>
  <c r="H102" i="141"/>
  <c r="H101" i="141"/>
  <c r="H100" i="141"/>
  <c r="H99" i="141"/>
  <c r="H98" i="141"/>
  <c r="H94" i="141"/>
  <c r="H30" i="141" s="1"/>
  <c r="D86" i="141"/>
  <c r="D76" i="141"/>
  <c r="D69" i="141"/>
  <c r="H24" i="141"/>
  <c r="D8" i="80" s="1"/>
  <c r="H14" i="141"/>
  <c r="C8" i="80" s="1"/>
  <c r="C31" i="148" l="1"/>
  <c r="J23" i="148"/>
  <c r="H221" i="142"/>
  <c r="H47" i="142" s="1"/>
  <c r="H172" i="143"/>
  <c r="H39" i="143" s="1"/>
  <c r="H196" i="143"/>
  <c r="H43" i="143" s="1"/>
  <c r="J42" i="148"/>
  <c r="H178" i="144"/>
  <c r="H40" i="144" s="1"/>
  <c r="H203" i="144"/>
  <c r="H44" i="144" s="1"/>
  <c r="H190" i="144"/>
  <c r="H42" i="144" s="1"/>
  <c r="H190" i="143"/>
  <c r="H42" i="143" s="1"/>
  <c r="H210" i="143"/>
  <c r="H45" i="143" s="1"/>
  <c r="H221" i="143"/>
  <c r="H47" i="143" s="1"/>
  <c r="C87" i="142"/>
  <c r="F51" i="145"/>
  <c r="F33" i="145" s="1"/>
  <c r="F12" i="80" s="1"/>
  <c r="F150" i="144"/>
  <c r="H196" i="144"/>
  <c r="H43" i="144" s="1"/>
  <c r="H251" i="144"/>
  <c r="H52" i="144" s="1"/>
  <c r="F11" i="80" s="1"/>
  <c r="H26" i="143"/>
  <c r="C10" i="80"/>
  <c r="H203" i="143"/>
  <c r="H44" i="143" s="1"/>
  <c r="G87" i="143"/>
  <c r="F150" i="142"/>
  <c r="H184" i="142"/>
  <c r="H41" i="142" s="1"/>
  <c r="D87" i="142"/>
  <c r="H190" i="142"/>
  <c r="H42" i="142" s="1"/>
  <c r="H26" i="142"/>
  <c r="C9" i="80"/>
  <c r="H200" i="141"/>
  <c r="H43" i="141" s="1"/>
  <c r="H251" i="142"/>
  <c r="H52" i="142" s="1"/>
  <c r="F9" i="80" s="1"/>
  <c r="H102" i="143"/>
  <c r="H31" i="143" s="1"/>
  <c r="H230" i="143"/>
  <c r="H48" i="143" s="1"/>
  <c r="G87" i="144"/>
  <c r="H102" i="142"/>
  <c r="H31" i="142" s="1"/>
  <c r="H203" i="142"/>
  <c r="H44" i="142" s="1"/>
  <c r="H230" i="142"/>
  <c r="H48" i="142" s="1"/>
  <c r="C87" i="143"/>
  <c r="H166" i="143"/>
  <c r="H38" i="143" s="1"/>
  <c r="H210" i="144"/>
  <c r="H45" i="144" s="1"/>
  <c r="H166" i="142"/>
  <c r="H38" i="142" s="1"/>
  <c r="D87" i="143"/>
  <c r="F150" i="143"/>
  <c r="H184" i="143"/>
  <c r="H41" i="143" s="1"/>
  <c r="H26" i="144"/>
  <c r="D87" i="144"/>
  <c r="H102" i="144"/>
  <c r="H31" i="144" s="1"/>
  <c r="H148" i="144"/>
  <c r="H150" i="144" s="1"/>
  <c r="H36" i="144" s="1"/>
  <c r="H172" i="144"/>
  <c r="H39" i="144" s="1"/>
  <c r="H230" i="144"/>
  <c r="H48" i="144" s="1"/>
  <c r="H166" i="144"/>
  <c r="H38" i="144" s="1"/>
  <c r="F51" i="146"/>
  <c r="F33" i="146" s="1"/>
  <c r="F51" i="147"/>
  <c r="F33" i="147" s="1"/>
  <c r="H76" i="142"/>
  <c r="G87" i="142"/>
  <c r="H150" i="142"/>
  <c r="H36" i="142" s="1"/>
  <c r="H210" i="142"/>
  <c r="H45" i="142" s="1"/>
  <c r="H133" i="143"/>
  <c r="H33" i="143" s="1"/>
  <c r="C87" i="144"/>
  <c r="H133" i="142"/>
  <c r="H33" i="142" s="1"/>
  <c r="H196" i="142"/>
  <c r="H43" i="142" s="1"/>
  <c r="H178" i="143"/>
  <c r="H40" i="143" s="1"/>
  <c r="H251" i="143"/>
  <c r="H52" i="143" s="1"/>
  <c r="F10" i="80" s="1"/>
  <c r="H133" i="144"/>
  <c r="H33" i="144" s="1"/>
  <c r="H31" i="148"/>
  <c r="H182" i="141"/>
  <c r="H40" i="141" s="1"/>
  <c r="H48" i="148"/>
  <c r="G48" i="148"/>
  <c r="F48" i="148"/>
  <c r="F101" i="148"/>
  <c r="D48" i="148"/>
  <c r="C47" i="148"/>
  <c r="J47" i="148" s="1"/>
  <c r="F31" i="148"/>
  <c r="E31" i="148"/>
  <c r="I48" i="148"/>
  <c r="D31" i="148"/>
  <c r="I31" i="148"/>
  <c r="E48" i="148"/>
  <c r="G31" i="148"/>
  <c r="H69" i="144"/>
  <c r="H76" i="144"/>
  <c r="H86" i="144"/>
  <c r="H120" i="144"/>
  <c r="H126" i="144" s="1"/>
  <c r="H32" i="144" s="1"/>
  <c r="H86" i="143"/>
  <c r="H69" i="143"/>
  <c r="H76" i="143"/>
  <c r="H150" i="143"/>
  <c r="H36" i="143" s="1"/>
  <c r="H120" i="143"/>
  <c r="H126" i="143" s="1"/>
  <c r="H32" i="143" s="1"/>
  <c r="H69" i="142"/>
  <c r="H86" i="142"/>
  <c r="H120" i="142"/>
  <c r="H126" i="142" s="1"/>
  <c r="H32" i="142" s="1"/>
  <c r="H170" i="141"/>
  <c r="H38" i="141" s="1"/>
  <c r="H207" i="141"/>
  <c r="H44" i="141" s="1"/>
  <c r="H26" i="141"/>
  <c r="H137" i="141"/>
  <c r="H33" i="141" s="1"/>
  <c r="H176" i="141"/>
  <c r="H39" i="141" s="1"/>
  <c r="H188" i="141"/>
  <c r="H41" i="141" s="1"/>
  <c r="H128" i="141"/>
  <c r="H127" i="141"/>
  <c r="H255" i="141"/>
  <c r="H52" i="141" s="1"/>
  <c r="F8" i="80" s="1"/>
  <c r="H126" i="141"/>
  <c r="F154" i="141"/>
  <c r="H194" i="141"/>
  <c r="H42" i="141" s="1"/>
  <c r="H234" i="141"/>
  <c r="H48" i="141" s="1"/>
  <c r="H214" i="141"/>
  <c r="H45" i="141" s="1"/>
  <c r="H225" i="141"/>
  <c r="H47" i="141" s="1"/>
  <c r="H106" i="141"/>
  <c r="H31" i="141" s="1"/>
  <c r="D87" i="141"/>
  <c r="C87" i="141"/>
  <c r="F78" i="141"/>
  <c r="H78" i="141" s="1"/>
  <c r="F82" i="141"/>
  <c r="H82" i="141" s="1"/>
  <c r="F70" i="141"/>
  <c r="H70" i="141" s="1"/>
  <c r="F74" i="141"/>
  <c r="H74" i="141" s="1"/>
  <c r="G69" i="141"/>
  <c r="H152" i="141"/>
  <c r="H154" i="141" s="1"/>
  <c r="H36" i="141" s="1"/>
  <c r="J34" i="101"/>
  <c r="E89" i="101"/>
  <c r="I35" i="101" s="1"/>
  <c r="I36" i="101" s="1"/>
  <c r="E82" i="101"/>
  <c r="H35" i="101" s="1"/>
  <c r="H36" i="101" s="1"/>
  <c r="E75" i="101"/>
  <c r="G35" i="101" s="1"/>
  <c r="G36" i="101" s="1"/>
  <c r="E68" i="101"/>
  <c r="F35" i="101" s="1"/>
  <c r="F36" i="101" s="1"/>
  <c r="E61" i="101"/>
  <c r="E35" i="101" s="1"/>
  <c r="E36" i="101" s="1"/>
  <c r="E54" i="101"/>
  <c r="D35" i="101" s="1"/>
  <c r="D36" i="101" s="1"/>
  <c r="E47" i="101"/>
  <c r="C35" i="101" s="1"/>
  <c r="C36" i="101" s="1"/>
  <c r="H130" i="141" l="1"/>
  <c r="J48" i="148"/>
  <c r="F35" i="145"/>
  <c r="F35" i="147"/>
  <c r="F14" i="80"/>
  <c r="H87" i="144"/>
  <c r="H29" i="144" s="1"/>
  <c r="H50" i="144" s="1"/>
  <c r="F35" i="146"/>
  <c r="F13" i="80"/>
  <c r="H32" i="141"/>
  <c r="C48" i="148"/>
  <c r="D17" i="148"/>
  <c r="J31" i="148"/>
  <c r="C17" i="148" s="1"/>
  <c r="H87" i="143"/>
  <c r="H29" i="143" s="1"/>
  <c r="H50" i="143" s="1"/>
  <c r="H87" i="142"/>
  <c r="H29" i="142" s="1"/>
  <c r="H50" i="142" s="1"/>
  <c r="G86" i="141"/>
  <c r="H86" i="141"/>
  <c r="H69" i="141"/>
  <c r="E90" i="101"/>
  <c r="C84" i="101"/>
  <c r="C85" i="101"/>
  <c r="C86" i="101"/>
  <c r="C87" i="101"/>
  <c r="C88" i="101"/>
  <c r="C83" i="101"/>
  <c r="B83" i="101"/>
  <c r="C81" i="101"/>
  <c r="C77" i="101"/>
  <c r="C78" i="101"/>
  <c r="C79" i="101"/>
  <c r="C80" i="101"/>
  <c r="C76" i="101"/>
  <c r="B76" i="101"/>
  <c r="C74" i="101"/>
  <c r="C73" i="101"/>
  <c r="C70" i="101"/>
  <c r="C71" i="101"/>
  <c r="C72" i="101"/>
  <c r="C69" i="101"/>
  <c r="B69" i="101"/>
  <c r="C66" i="101"/>
  <c r="C67" i="101"/>
  <c r="C65" i="101"/>
  <c r="C63" i="101"/>
  <c r="C64" i="101"/>
  <c r="C62" i="101"/>
  <c r="B62" i="101"/>
  <c r="C58" i="101"/>
  <c r="C59" i="101"/>
  <c r="C60" i="101"/>
  <c r="C57" i="101"/>
  <c r="C56" i="101"/>
  <c r="C55" i="101"/>
  <c r="B55" i="101"/>
  <c r="C50" i="101"/>
  <c r="C51" i="101"/>
  <c r="C52" i="101"/>
  <c r="C53" i="101"/>
  <c r="C49" i="101"/>
  <c r="C48" i="101"/>
  <c r="B48" i="101"/>
  <c r="C46" i="101"/>
  <c r="C45" i="101"/>
  <c r="C44" i="101"/>
  <c r="C43" i="101"/>
  <c r="C42" i="101"/>
  <c r="C41" i="101"/>
  <c r="B41" i="101"/>
  <c r="I24" i="101"/>
  <c r="H24" i="101"/>
  <c r="G24" i="101"/>
  <c r="F24" i="101"/>
  <c r="E24" i="101"/>
  <c r="D24" i="101"/>
  <c r="C24" i="101"/>
  <c r="F19" i="101"/>
  <c r="I13" i="101"/>
  <c r="H13" i="101"/>
  <c r="G13" i="101"/>
  <c r="F13" i="101"/>
  <c r="E13" i="101"/>
  <c r="D13" i="101"/>
  <c r="C13" i="101"/>
  <c r="G12" i="140"/>
  <c r="G11" i="140"/>
  <c r="G10" i="140"/>
  <c r="G8" i="140"/>
  <c r="G7" i="140"/>
  <c r="G135" i="140"/>
  <c r="G58" i="140" s="1"/>
  <c r="F12" i="94" s="1"/>
  <c r="G123" i="140"/>
  <c r="F123" i="140"/>
  <c r="G109" i="140"/>
  <c r="G108" i="140"/>
  <c r="G107" i="140"/>
  <c r="G106" i="140"/>
  <c r="G105" i="140"/>
  <c r="G97" i="140"/>
  <c r="G96" i="140"/>
  <c r="G95" i="140"/>
  <c r="G94" i="140"/>
  <c r="G93" i="140"/>
  <c r="G91" i="140"/>
  <c r="G90" i="140"/>
  <c r="G89" i="140"/>
  <c r="G88" i="140"/>
  <c r="G87" i="140"/>
  <c r="G85" i="140"/>
  <c r="G84" i="140"/>
  <c r="G83" i="140"/>
  <c r="G82" i="140"/>
  <c r="G81" i="140"/>
  <c r="G74" i="140"/>
  <c r="G28" i="140" s="1"/>
  <c r="F57" i="140"/>
  <c r="F52" i="140"/>
  <c r="F48" i="140"/>
  <c r="G40" i="140"/>
  <c r="F40" i="140"/>
  <c r="F29" i="140"/>
  <c r="F13" i="140"/>
  <c r="B12" i="94"/>
  <c r="B4" i="139"/>
  <c r="F229" i="139"/>
  <c r="E229" i="139"/>
  <c r="G228" i="139"/>
  <c r="G227" i="139"/>
  <c r="G226" i="139"/>
  <c r="G225" i="139"/>
  <c r="G224" i="139"/>
  <c r="G217" i="139"/>
  <c r="F208" i="139"/>
  <c r="E208" i="139"/>
  <c r="G207" i="139"/>
  <c r="G206" i="139"/>
  <c r="G205" i="139"/>
  <c r="G204" i="139"/>
  <c r="G203" i="139"/>
  <c r="G198" i="139"/>
  <c r="G197" i="139"/>
  <c r="F193" i="139"/>
  <c r="E193" i="139"/>
  <c r="G192" i="139"/>
  <c r="G193" i="139" s="1"/>
  <c r="G25" i="140" s="1"/>
  <c r="F188" i="139"/>
  <c r="E188" i="139"/>
  <c r="G26" i="140" s="1"/>
  <c r="G187" i="139"/>
  <c r="G186" i="139"/>
  <c r="G185" i="139"/>
  <c r="F181" i="139"/>
  <c r="E181" i="139"/>
  <c r="G180" i="139"/>
  <c r="G179" i="139"/>
  <c r="G178" i="139"/>
  <c r="G173" i="139"/>
  <c r="G172" i="139"/>
  <c r="G174" i="139" s="1"/>
  <c r="G167" i="139"/>
  <c r="G166" i="139"/>
  <c r="G161" i="139"/>
  <c r="G160" i="139"/>
  <c r="G155" i="139"/>
  <c r="G154" i="139"/>
  <c r="G149" i="139"/>
  <c r="G148" i="139"/>
  <c r="G143" i="139"/>
  <c r="G141" i="139"/>
  <c r="G139" i="139"/>
  <c r="G138" i="139"/>
  <c r="G137" i="139"/>
  <c r="F133" i="139"/>
  <c r="E133" i="139"/>
  <c r="G132" i="139"/>
  <c r="G133" i="139" s="1"/>
  <c r="G36" i="139" s="1"/>
  <c r="F128" i="139"/>
  <c r="C128" i="139"/>
  <c r="E127" i="139"/>
  <c r="G127" i="139" s="1"/>
  <c r="E126" i="139"/>
  <c r="G126" i="139" s="1"/>
  <c r="E125" i="139"/>
  <c r="G120" i="139"/>
  <c r="G121" i="139" s="1"/>
  <c r="G34" i="139" s="1"/>
  <c r="G115" i="139"/>
  <c r="G116" i="139" s="1"/>
  <c r="G33" i="139" s="1"/>
  <c r="F111" i="139"/>
  <c r="E111" i="139"/>
  <c r="G110" i="139"/>
  <c r="G109" i="139"/>
  <c r="G108" i="139"/>
  <c r="F101" i="139"/>
  <c r="E101" i="139"/>
  <c r="G100" i="139"/>
  <c r="G99" i="139"/>
  <c r="G98" i="139"/>
  <c r="G97" i="139"/>
  <c r="G96" i="139"/>
  <c r="G95" i="139"/>
  <c r="G94" i="139"/>
  <c r="G93" i="139"/>
  <c r="E85" i="139"/>
  <c r="D85" i="139"/>
  <c r="C85" i="139"/>
  <c r="F84" i="139"/>
  <c r="G84" i="139" s="1"/>
  <c r="F83" i="139"/>
  <c r="G83" i="139" s="1"/>
  <c r="F82" i="139"/>
  <c r="G82" i="139" s="1"/>
  <c r="F81" i="139"/>
  <c r="G81" i="139" s="1"/>
  <c r="F80" i="139"/>
  <c r="G80" i="139" s="1"/>
  <c r="F79" i="139"/>
  <c r="G79" i="139" s="1"/>
  <c r="F78" i="139"/>
  <c r="G78" i="139" s="1"/>
  <c r="F77" i="139"/>
  <c r="G77" i="139" s="1"/>
  <c r="F76" i="139"/>
  <c r="E75" i="139"/>
  <c r="D75" i="139"/>
  <c r="C75" i="139"/>
  <c r="F74" i="139"/>
  <c r="G74" i="139" s="1"/>
  <c r="F73" i="139"/>
  <c r="G73" i="139" s="1"/>
  <c r="F72" i="139"/>
  <c r="G72" i="139" s="1"/>
  <c r="F71" i="139"/>
  <c r="G71" i="139" s="1"/>
  <c r="F70" i="139"/>
  <c r="G70" i="139" s="1"/>
  <c r="F69" i="139"/>
  <c r="G69" i="139" s="1"/>
  <c r="E68" i="139"/>
  <c r="D68" i="139"/>
  <c r="C68" i="139"/>
  <c r="F67" i="139"/>
  <c r="G67" i="139" s="1"/>
  <c r="F66" i="139"/>
  <c r="G66" i="139" s="1"/>
  <c r="F65" i="139"/>
  <c r="G65" i="139" s="1"/>
  <c r="F64" i="139"/>
  <c r="G64" i="139" s="1"/>
  <c r="F63" i="139"/>
  <c r="G63" i="139" s="1"/>
  <c r="F62" i="139"/>
  <c r="G62" i="139" s="1"/>
  <c r="F61" i="139"/>
  <c r="G48" i="139"/>
  <c r="G23" i="139"/>
  <c r="D11" i="87" s="1"/>
  <c r="G14" i="139"/>
  <c r="C11" i="87" s="1"/>
  <c r="B10" i="94"/>
  <c r="B11" i="94"/>
  <c r="B13" i="94"/>
  <c r="B14" i="94"/>
  <c r="B15" i="94"/>
  <c r="B9" i="94"/>
  <c r="B4" i="132"/>
  <c r="B4" i="131"/>
  <c r="B4" i="91"/>
  <c r="B4" i="134"/>
  <c r="B4" i="133"/>
  <c r="B4" i="88"/>
  <c r="G11" i="138"/>
  <c r="G12" i="138"/>
  <c r="G13" i="138"/>
  <c r="G14" i="138"/>
  <c r="G15" i="138"/>
  <c r="G16" i="138"/>
  <c r="G17" i="138"/>
  <c r="G10" i="138"/>
  <c r="G9" i="138"/>
  <c r="G8" i="138"/>
  <c r="G7" i="138"/>
  <c r="G109" i="138"/>
  <c r="G45" i="138" s="1"/>
  <c r="F15" i="94" s="1"/>
  <c r="G97" i="138"/>
  <c r="F97" i="138"/>
  <c r="G38" i="138" s="1"/>
  <c r="G39" i="138" s="1"/>
  <c r="G83" i="138"/>
  <c r="G82" i="138"/>
  <c r="G81" i="138"/>
  <c r="G80" i="138"/>
  <c r="G79" i="138"/>
  <c r="G71" i="138"/>
  <c r="G70" i="138"/>
  <c r="G69" i="138"/>
  <c r="G68" i="138"/>
  <c r="G67" i="138"/>
  <c r="G65" i="138"/>
  <c r="G64" i="138"/>
  <c r="G63" i="138"/>
  <c r="G62" i="138"/>
  <c r="G61" i="138"/>
  <c r="G59" i="138"/>
  <c r="G58" i="138"/>
  <c r="G57" i="138"/>
  <c r="G56" i="138"/>
  <c r="G55" i="138"/>
  <c r="F44" i="138"/>
  <c r="F39" i="138"/>
  <c r="F35" i="138"/>
  <c r="G27" i="138"/>
  <c r="F27" i="138"/>
  <c r="F18" i="138"/>
  <c r="G17" i="137"/>
  <c r="G16" i="137"/>
  <c r="G15" i="137"/>
  <c r="G14" i="137"/>
  <c r="G13" i="137"/>
  <c r="G12" i="137"/>
  <c r="G11" i="137"/>
  <c r="G10" i="137"/>
  <c r="G9" i="137"/>
  <c r="G8" i="137"/>
  <c r="G7" i="137"/>
  <c r="G109" i="137"/>
  <c r="G45" i="137" s="1"/>
  <c r="F14" i="94" s="1"/>
  <c r="G97" i="137"/>
  <c r="F97" i="137"/>
  <c r="G83" i="137"/>
  <c r="G82" i="137"/>
  <c r="G81" i="137"/>
  <c r="G80" i="137"/>
  <c r="G79" i="137"/>
  <c r="G71" i="137"/>
  <c r="G70" i="137"/>
  <c r="G69" i="137"/>
  <c r="G68" i="137"/>
  <c r="G67" i="137"/>
  <c r="G65" i="137"/>
  <c r="G64" i="137"/>
  <c r="G63" i="137"/>
  <c r="G62" i="137"/>
  <c r="G61" i="137"/>
  <c r="G59" i="137"/>
  <c r="G58" i="137"/>
  <c r="G57" i="137"/>
  <c r="G56" i="137"/>
  <c r="G55" i="137"/>
  <c r="F44" i="137"/>
  <c r="F39" i="137"/>
  <c r="F35" i="137"/>
  <c r="G27" i="137"/>
  <c r="F27" i="137"/>
  <c r="F18" i="137"/>
  <c r="G15" i="98"/>
  <c r="G16" i="98"/>
  <c r="G17" i="98"/>
  <c r="G14" i="98"/>
  <c r="G13" i="98"/>
  <c r="G11" i="98"/>
  <c r="G12" i="98"/>
  <c r="G10" i="98"/>
  <c r="G9" i="98"/>
  <c r="G8" i="98"/>
  <c r="G7" i="98"/>
  <c r="G11" i="136"/>
  <c r="G12" i="136"/>
  <c r="G10" i="136"/>
  <c r="G8" i="136"/>
  <c r="G7" i="136"/>
  <c r="G12" i="135"/>
  <c r="G11" i="135"/>
  <c r="G10" i="135"/>
  <c r="G8" i="135"/>
  <c r="G7" i="135"/>
  <c r="G109" i="98"/>
  <c r="G45" i="98" s="1"/>
  <c r="F13" i="94" s="1"/>
  <c r="G97" i="98"/>
  <c r="F97" i="98"/>
  <c r="G38" i="98" s="1"/>
  <c r="G83" i="98"/>
  <c r="G82" i="98"/>
  <c r="G81" i="98"/>
  <c r="G80" i="98"/>
  <c r="G79" i="98"/>
  <c r="G71" i="98"/>
  <c r="G70" i="98"/>
  <c r="G69" i="98"/>
  <c r="G68" i="98"/>
  <c r="G67" i="98"/>
  <c r="G65" i="98"/>
  <c r="G64" i="98"/>
  <c r="G63" i="98"/>
  <c r="G62" i="98"/>
  <c r="G61" i="98"/>
  <c r="G59" i="98"/>
  <c r="G58" i="98"/>
  <c r="G57" i="98"/>
  <c r="G56" i="98"/>
  <c r="G55" i="98"/>
  <c r="B4" i="138" l="1"/>
  <c r="B39" i="95"/>
  <c r="B26" i="137"/>
  <c r="B26" i="98"/>
  <c r="B39" i="136"/>
  <c r="B39" i="135"/>
  <c r="B39" i="140"/>
  <c r="B4" i="135"/>
  <c r="B35" i="136"/>
  <c r="B34" i="95"/>
  <c r="B22" i="138"/>
  <c r="B22" i="98"/>
  <c r="B35" i="140"/>
  <c r="B22" i="137"/>
  <c r="B4" i="95"/>
  <c r="B34" i="136"/>
  <c r="B34" i="135"/>
  <c r="B21" i="138"/>
  <c r="B21" i="137"/>
  <c r="B21" i="98"/>
  <c r="B34" i="140"/>
  <c r="B4" i="137"/>
  <c r="B38" i="95"/>
  <c r="B38" i="136"/>
  <c r="B38" i="135"/>
  <c r="B26" i="138"/>
  <c r="B38" i="140"/>
  <c r="B25" i="98"/>
  <c r="B4" i="136"/>
  <c r="B23" i="138"/>
  <c r="B23" i="137"/>
  <c r="B23" i="98"/>
  <c r="B35" i="95"/>
  <c r="B36" i="140"/>
  <c r="B35" i="135"/>
  <c r="B4" i="98"/>
  <c r="B37" i="140"/>
  <c r="B37" i="136"/>
  <c r="B37" i="135"/>
  <c r="B25" i="137"/>
  <c r="B25" i="138"/>
  <c r="B37" i="95"/>
  <c r="G162" i="139"/>
  <c r="G40" i="139" s="1"/>
  <c r="B4" i="140"/>
  <c r="B24" i="138"/>
  <c r="B24" i="137"/>
  <c r="B24" i="98"/>
  <c r="B36" i="95"/>
  <c r="B36" i="136"/>
  <c r="B36" i="135"/>
  <c r="G60" i="137"/>
  <c r="G30" i="137" s="1"/>
  <c r="G72" i="137"/>
  <c r="G32" i="137" s="1"/>
  <c r="G60" i="138"/>
  <c r="G30" i="138" s="1"/>
  <c r="G72" i="138"/>
  <c r="G32" i="138" s="1"/>
  <c r="G66" i="137"/>
  <c r="G31" i="137" s="1"/>
  <c r="G66" i="138"/>
  <c r="G31" i="138" s="1"/>
  <c r="G38" i="137"/>
  <c r="G39" i="137" s="1"/>
  <c r="F41" i="137"/>
  <c r="C14" i="94" s="1"/>
  <c r="F41" i="138"/>
  <c r="C15" i="94" s="1"/>
  <c r="G84" i="137"/>
  <c r="G34" i="137" s="1"/>
  <c r="G84" i="138"/>
  <c r="G34" i="138" s="1"/>
  <c r="G110" i="140"/>
  <c r="G47" i="140" s="1"/>
  <c r="G86" i="140"/>
  <c r="G43" i="140" s="1"/>
  <c r="G51" i="140"/>
  <c r="G52" i="140" s="1"/>
  <c r="G98" i="140"/>
  <c r="G45" i="140" s="1"/>
  <c r="G92" i="140"/>
  <c r="G44" i="140" s="1"/>
  <c r="G150" i="139"/>
  <c r="G38" i="139" s="1"/>
  <c r="G199" i="139"/>
  <c r="G46" i="139" s="1"/>
  <c r="E128" i="139"/>
  <c r="G13" i="140"/>
  <c r="G111" i="139"/>
  <c r="G75" i="139"/>
  <c r="G42" i="139"/>
  <c r="G24" i="140"/>
  <c r="E86" i="139"/>
  <c r="F75" i="139"/>
  <c r="G156" i="139"/>
  <c r="G21" i="140"/>
  <c r="G101" i="139"/>
  <c r="G30" i="139" s="1"/>
  <c r="D86" i="139"/>
  <c r="G144" i="139"/>
  <c r="G188" i="139"/>
  <c r="G44" i="139" s="1"/>
  <c r="G25" i="139"/>
  <c r="F85" i="139"/>
  <c r="G208" i="139"/>
  <c r="G47" i="139" s="1"/>
  <c r="G229" i="139"/>
  <c r="G51" i="139" s="1"/>
  <c r="F11" i="87" s="1"/>
  <c r="G66" i="98"/>
  <c r="G31" i="98" s="1"/>
  <c r="G168" i="139"/>
  <c r="C86" i="139"/>
  <c r="F68" i="139"/>
  <c r="G181" i="139"/>
  <c r="G22" i="140" s="1"/>
  <c r="F31" i="140"/>
  <c r="F54" i="140" s="1"/>
  <c r="H54" i="144"/>
  <c r="E11" i="80"/>
  <c r="G11" i="80" s="1"/>
  <c r="H54" i="143"/>
  <c r="E10" i="80"/>
  <c r="H54" i="142"/>
  <c r="E9" i="80"/>
  <c r="E17" i="148"/>
  <c r="H76" i="141"/>
  <c r="H87" i="141" s="1"/>
  <c r="H29" i="141" s="1"/>
  <c r="H50" i="141" s="1"/>
  <c r="H54" i="141" s="1"/>
  <c r="G76" i="141"/>
  <c r="G87" i="141" s="1"/>
  <c r="G61" i="139"/>
  <c r="G68" i="139" s="1"/>
  <c r="G76" i="139"/>
  <c r="G85" i="139" s="1"/>
  <c r="G125" i="139"/>
  <c r="G128" i="139" s="1"/>
  <c r="G35" i="139" s="1"/>
  <c r="G18" i="138"/>
  <c r="G44" i="137"/>
  <c r="G46" i="137" s="1"/>
  <c r="G18" i="137"/>
  <c r="G84" i="98"/>
  <c r="G34" i="98" s="1"/>
  <c r="G72" i="98"/>
  <c r="G32" i="98" s="1"/>
  <c r="G60" i="98"/>
  <c r="G30" i="98" s="1"/>
  <c r="G35" i="137" l="1"/>
  <c r="G35" i="138"/>
  <c r="G85" i="137"/>
  <c r="G44" i="138"/>
  <c r="G46" i="138" s="1"/>
  <c r="G19" i="140"/>
  <c r="G41" i="137"/>
  <c r="H14" i="94" s="1"/>
  <c r="G85" i="138"/>
  <c r="G85" i="98"/>
  <c r="G41" i="138"/>
  <c r="H15" i="94" s="1"/>
  <c r="G48" i="140"/>
  <c r="G111" i="140"/>
  <c r="G32" i="139"/>
  <c r="G17" i="140"/>
  <c r="G57" i="140"/>
  <c r="G59" i="140" s="1"/>
  <c r="C12" i="94"/>
  <c r="D12" i="94" s="1"/>
  <c r="G12" i="94" s="1"/>
  <c r="G39" i="139"/>
  <c r="G20" i="140"/>
  <c r="F86" i="139"/>
  <c r="G41" i="139"/>
  <c r="G23" i="140"/>
  <c r="G37" i="139"/>
  <c r="G18" i="140"/>
  <c r="E8" i="80"/>
  <c r="G86" i="139"/>
  <c r="G28" i="139" s="1"/>
  <c r="G135" i="136"/>
  <c r="G58" i="136" s="1"/>
  <c r="F11" i="94" s="1"/>
  <c r="G123" i="136"/>
  <c r="F123" i="136"/>
  <c r="G109" i="136"/>
  <c r="G108" i="136"/>
  <c r="G107" i="136"/>
  <c r="G106" i="136"/>
  <c r="G105" i="136"/>
  <c r="G97" i="136"/>
  <c r="G96" i="136"/>
  <c r="G95" i="136"/>
  <c r="G94" i="136"/>
  <c r="G93" i="136"/>
  <c r="G91" i="136"/>
  <c r="G90" i="136"/>
  <c r="G89" i="136"/>
  <c r="G88" i="136"/>
  <c r="G87" i="136"/>
  <c r="G85" i="136"/>
  <c r="G84" i="136"/>
  <c r="G83" i="136"/>
  <c r="G82" i="136"/>
  <c r="G81" i="136"/>
  <c r="G74" i="136"/>
  <c r="G28" i="136" s="1"/>
  <c r="F57" i="136"/>
  <c r="F52" i="136"/>
  <c r="F48" i="136"/>
  <c r="G40" i="136"/>
  <c r="F40" i="136"/>
  <c r="F29" i="136"/>
  <c r="F13" i="136"/>
  <c r="G135" i="135"/>
  <c r="G58" i="135" s="1"/>
  <c r="F10" i="94" s="1"/>
  <c r="G123" i="135"/>
  <c r="F123" i="135"/>
  <c r="G109" i="135"/>
  <c r="G108" i="135"/>
  <c r="G107" i="135"/>
  <c r="G106" i="135"/>
  <c r="G105" i="135"/>
  <c r="G97" i="135"/>
  <c r="G96" i="135"/>
  <c r="G95" i="135"/>
  <c r="G94" i="135"/>
  <c r="G93" i="135"/>
  <c r="G91" i="135"/>
  <c r="G90" i="135"/>
  <c r="G89" i="135"/>
  <c r="G88" i="135"/>
  <c r="G87" i="135"/>
  <c r="G85" i="135"/>
  <c r="G84" i="135"/>
  <c r="G83" i="135"/>
  <c r="G82" i="135"/>
  <c r="G81" i="135"/>
  <c r="G74" i="135"/>
  <c r="G28" i="135" s="1"/>
  <c r="F57" i="135"/>
  <c r="F52" i="135"/>
  <c r="F48" i="135"/>
  <c r="G40" i="135"/>
  <c r="F40" i="135"/>
  <c r="F29" i="135"/>
  <c r="F13" i="135"/>
  <c r="F229" i="134"/>
  <c r="E229" i="134"/>
  <c r="G228" i="134"/>
  <c r="G227" i="134"/>
  <c r="G226" i="134"/>
  <c r="G225" i="134"/>
  <c r="G224" i="134"/>
  <c r="G217" i="134"/>
  <c r="G48" i="134" s="1"/>
  <c r="F208" i="134"/>
  <c r="E208" i="134"/>
  <c r="G207" i="134"/>
  <c r="G206" i="134"/>
  <c r="G205" i="134"/>
  <c r="G204" i="134"/>
  <c r="G203" i="134"/>
  <c r="G198" i="134"/>
  <c r="G197" i="134"/>
  <c r="F193" i="134"/>
  <c r="E193" i="134"/>
  <c r="G192" i="134"/>
  <c r="G193" i="134" s="1"/>
  <c r="F188" i="134"/>
  <c r="E188" i="134"/>
  <c r="G26" i="136" s="1"/>
  <c r="G187" i="134"/>
  <c r="G186" i="134"/>
  <c r="G185" i="134"/>
  <c r="F181" i="134"/>
  <c r="E181" i="134"/>
  <c r="G180" i="134"/>
  <c r="G179" i="134"/>
  <c r="G178" i="134"/>
  <c r="G173" i="134"/>
  <c r="G172" i="134"/>
  <c r="G167" i="134"/>
  <c r="G166" i="134"/>
  <c r="G161" i="134"/>
  <c r="G160" i="134"/>
  <c r="G155" i="134"/>
  <c r="G154" i="134"/>
  <c r="G149" i="134"/>
  <c r="G148" i="134"/>
  <c r="G143" i="134"/>
  <c r="G141" i="134"/>
  <c r="G139" i="134"/>
  <c r="G138" i="134"/>
  <c r="G137" i="134"/>
  <c r="F133" i="134"/>
  <c r="E133" i="134"/>
  <c r="G132" i="134"/>
  <c r="G133" i="134" s="1"/>
  <c r="G36" i="134" s="1"/>
  <c r="F128" i="134"/>
  <c r="C128" i="134"/>
  <c r="E127" i="134"/>
  <c r="G127" i="134" s="1"/>
  <c r="E126" i="134"/>
  <c r="G126" i="134" s="1"/>
  <c r="E125" i="134"/>
  <c r="G125" i="134" s="1"/>
  <c r="G120" i="134"/>
  <c r="G121" i="134" s="1"/>
  <c r="G34" i="134" s="1"/>
  <c r="G115" i="134"/>
  <c r="G116" i="134" s="1"/>
  <c r="G33" i="134" s="1"/>
  <c r="F111" i="134"/>
  <c r="E111" i="134"/>
  <c r="G110" i="134"/>
  <c r="G109" i="134"/>
  <c r="G108" i="134"/>
  <c r="F101" i="134"/>
  <c r="E101" i="134"/>
  <c r="G100" i="134"/>
  <c r="G99" i="134"/>
  <c r="G98" i="134"/>
  <c r="G97" i="134"/>
  <c r="G96" i="134"/>
  <c r="G95" i="134"/>
  <c r="G94" i="134"/>
  <c r="G93" i="134"/>
  <c r="E85" i="134"/>
  <c r="D85" i="134"/>
  <c r="C85" i="134"/>
  <c r="F84" i="134"/>
  <c r="G84" i="134" s="1"/>
  <c r="F83" i="134"/>
  <c r="G83" i="134" s="1"/>
  <c r="F82" i="134"/>
  <c r="G82" i="134" s="1"/>
  <c r="F81" i="134"/>
  <c r="G81" i="134" s="1"/>
  <c r="F80" i="134"/>
  <c r="G80" i="134" s="1"/>
  <c r="F79" i="134"/>
  <c r="G79" i="134" s="1"/>
  <c r="F78" i="134"/>
  <c r="G78" i="134" s="1"/>
  <c r="F77" i="134"/>
  <c r="G77" i="134" s="1"/>
  <c r="F76" i="134"/>
  <c r="E75" i="134"/>
  <c r="D75" i="134"/>
  <c r="C75" i="134"/>
  <c r="F74" i="134"/>
  <c r="G74" i="134" s="1"/>
  <c r="F73" i="134"/>
  <c r="G73" i="134" s="1"/>
  <c r="F72" i="134"/>
  <c r="G72" i="134" s="1"/>
  <c r="F71" i="134"/>
  <c r="G71" i="134" s="1"/>
  <c r="F70" i="134"/>
  <c r="F69" i="134"/>
  <c r="G69" i="134" s="1"/>
  <c r="E68" i="134"/>
  <c r="D68" i="134"/>
  <c r="C68" i="134"/>
  <c r="F67" i="134"/>
  <c r="G67" i="134" s="1"/>
  <c r="F66" i="134"/>
  <c r="G66" i="134" s="1"/>
  <c r="F65" i="134"/>
  <c r="G65" i="134" s="1"/>
  <c r="F64" i="134"/>
  <c r="G64" i="134" s="1"/>
  <c r="F63" i="134"/>
  <c r="G63" i="134" s="1"/>
  <c r="F62" i="134"/>
  <c r="G62" i="134" s="1"/>
  <c r="F61" i="134"/>
  <c r="G61" i="134" s="1"/>
  <c r="G23" i="134"/>
  <c r="G14" i="134"/>
  <c r="C10" i="87" s="1"/>
  <c r="F229" i="133"/>
  <c r="E229" i="133"/>
  <c r="G228" i="133"/>
  <c r="G227" i="133"/>
  <c r="G226" i="133"/>
  <c r="G225" i="133"/>
  <c r="G224" i="133"/>
  <c r="G217" i="133"/>
  <c r="G48" i="133" s="1"/>
  <c r="F208" i="133"/>
  <c r="E208" i="133"/>
  <c r="G207" i="133"/>
  <c r="G206" i="133"/>
  <c r="G205" i="133"/>
  <c r="G204" i="133"/>
  <c r="G203" i="133"/>
  <c r="G198" i="133"/>
  <c r="G197" i="133"/>
  <c r="F193" i="133"/>
  <c r="E193" i="133"/>
  <c r="G192" i="133"/>
  <c r="G193" i="133" s="1"/>
  <c r="F188" i="133"/>
  <c r="E188" i="133"/>
  <c r="G26" i="135" s="1"/>
  <c r="G187" i="133"/>
  <c r="G186" i="133"/>
  <c r="G185" i="133"/>
  <c r="F181" i="133"/>
  <c r="E181" i="133"/>
  <c r="G180" i="133"/>
  <c r="G179" i="133"/>
  <c r="G178" i="133"/>
  <c r="G173" i="133"/>
  <c r="G172" i="133"/>
  <c r="G174" i="133" s="1"/>
  <c r="G167" i="133"/>
  <c r="G166" i="133"/>
  <c r="G168" i="133" s="1"/>
  <c r="G161" i="133"/>
  <c r="G160" i="133"/>
  <c r="G162" i="133" s="1"/>
  <c r="G155" i="133"/>
  <c r="G154" i="133"/>
  <c r="G149" i="133"/>
  <c r="G148" i="133"/>
  <c r="G143" i="133"/>
  <c r="G141" i="133"/>
  <c r="G139" i="133"/>
  <c r="G138" i="133"/>
  <c r="G137" i="133"/>
  <c r="F133" i="133"/>
  <c r="E133" i="133"/>
  <c r="G132" i="133"/>
  <c r="G133" i="133" s="1"/>
  <c r="G36" i="133" s="1"/>
  <c r="F128" i="133"/>
  <c r="C128" i="133"/>
  <c r="E127" i="133"/>
  <c r="G127" i="133" s="1"/>
  <c r="E126" i="133"/>
  <c r="G126" i="133" s="1"/>
  <c r="E125" i="133"/>
  <c r="G125" i="133" s="1"/>
  <c r="G120" i="133"/>
  <c r="G121" i="133" s="1"/>
  <c r="G34" i="133" s="1"/>
  <c r="G115" i="133"/>
  <c r="G116" i="133" s="1"/>
  <c r="G33" i="133" s="1"/>
  <c r="F111" i="133"/>
  <c r="E111" i="133"/>
  <c r="G110" i="133"/>
  <c r="G109" i="133"/>
  <c r="G108" i="133"/>
  <c r="F101" i="133"/>
  <c r="E101" i="133"/>
  <c r="G100" i="133"/>
  <c r="G99" i="133"/>
  <c r="G98" i="133"/>
  <c r="G97" i="133"/>
  <c r="G96" i="133"/>
  <c r="G95" i="133"/>
  <c r="G94" i="133"/>
  <c r="G93" i="133"/>
  <c r="E85" i="133"/>
  <c r="D85" i="133"/>
  <c r="C85" i="133"/>
  <c r="F84" i="133"/>
  <c r="G84" i="133" s="1"/>
  <c r="F83" i="133"/>
  <c r="G83" i="133" s="1"/>
  <c r="F82" i="133"/>
  <c r="G82" i="133" s="1"/>
  <c r="F81" i="133"/>
  <c r="G81" i="133" s="1"/>
  <c r="F80" i="133"/>
  <c r="G80" i="133" s="1"/>
  <c r="F79" i="133"/>
  <c r="G79" i="133" s="1"/>
  <c r="F78" i="133"/>
  <c r="G78" i="133" s="1"/>
  <c r="F77" i="133"/>
  <c r="G77" i="133" s="1"/>
  <c r="F76" i="133"/>
  <c r="G76" i="133" s="1"/>
  <c r="E75" i="133"/>
  <c r="D75" i="133"/>
  <c r="C75" i="133"/>
  <c r="F74" i="133"/>
  <c r="G74" i="133" s="1"/>
  <c r="F73" i="133"/>
  <c r="G73" i="133" s="1"/>
  <c r="F72" i="133"/>
  <c r="G72" i="133" s="1"/>
  <c r="F71" i="133"/>
  <c r="G71" i="133" s="1"/>
  <c r="F70" i="133"/>
  <c r="G70" i="133" s="1"/>
  <c r="F69" i="133"/>
  <c r="G69" i="133" s="1"/>
  <c r="E68" i="133"/>
  <c r="D68" i="133"/>
  <c r="C68" i="133"/>
  <c r="F67" i="133"/>
  <c r="G67" i="133" s="1"/>
  <c r="F66" i="133"/>
  <c r="G66" i="133" s="1"/>
  <c r="F65" i="133"/>
  <c r="G65" i="133" s="1"/>
  <c r="F64" i="133"/>
  <c r="G64" i="133" s="1"/>
  <c r="F63" i="133"/>
  <c r="G63" i="133" s="1"/>
  <c r="F62" i="133"/>
  <c r="G62" i="133" s="1"/>
  <c r="F61" i="133"/>
  <c r="G61" i="133" s="1"/>
  <c r="G23" i="133"/>
  <c r="D9" i="87" s="1"/>
  <c r="G14" i="133"/>
  <c r="C9" i="87" s="1"/>
  <c r="G135" i="95"/>
  <c r="G58" i="95" s="1"/>
  <c r="F48" i="95"/>
  <c r="G7" i="95"/>
  <c r="G123" i="95"/>
  <c r="F123" i="95"/>
  <c r="G83" i="95"/>
  <c r="G109" i="95"/>
  <c r="G108" i="95"/>
  <c r="G107" i="95"/>
  <c r="G106" i="95"/>
  <c r="G105" i="95"/>
  <c r="G97" i="95"/>
  <c r="G96" i="95"/>
  <c r="G95" i="95"/>
  <c r="G94" i="95"/>
  <c r="G93" i="95"/>
  <c r="G89" i="95"/>
  <c r="G91" i="95"/>
  <c r="G90" i="95"/>
  <c r="G88" i="95"/>
  <c r="G87" i="95"/>
  <c r="G82" i="95"/>
  <c r="G84" i="95"/>
  <c r="G85" i="95"/>
  <c r="G74" i="95"/>
  <c r="G28" i="95" s="1"/>
  <c r="G202" i="88"/>
  <c r="G201" i="88"/>
  <c r="G165" i="88"/>
  <c r="G164" i="88"/>
  <c r="G136" i="88"/>
  <c r="G137" i="88" s="1"/>
  <c r="E75" i="88"/>
  <c r="G124" i="88"/>
  <c r="G119" i="88"/>
  <c r="G159" i="88"/>
  <c r="G158" i="88"/>
  <c r="G153" i="88"/>
  <c r="G152" i="88"/>
  <c r="G147" i="88"/>
  <c r="G145" i="88"/>
  <c r="G143" i="88"/>
  <c r="G142" i="88"/>
  <c r="G141" i="88"/>
  <c r="E51" i="132"/>
  <c r="D51" i="132"/>
  <c r="F50" i="132"/>
  <c r="F49" i="132"/>
  <c r="F48" i="132"/>
  <c r="F47" i="132"/>
  <c r="F46" i="132"/>
  <c r="F45" i="132"/>
  <c r="F44" i="132"/>
  <c r="F43" i="132"/>
  <c r="F31" i="132"/>
  <c r="F16" i="132"/>
  <c r="C14" i="87" s="1"/>
  <c r="E51" i="131"/>
  <c r="D51" i="131"/>
  <c r="F50" i="131"/>
  <c r="F49" i="131"/>
  <c r="F48" i="131"/>
  <c r="F47" i="131"/>
  <c r="F46" i="131"/>
  <c r="F45" i="131"/>
  <c r="F44" i="131"/>
  <c r="F43" i="131"/>
  <c r="F31" i="131"/>
  <c r="D13" i="87" s="1"/>
  <c r="F16" i="131"/>
  <c r="C13" i="87" s="1"/>
  <c r="F44" i="91"/>
  <c r="F45" i="91"/>
  <c r="F46" i="91"/>
  <c r="F47" i="91"/>
  <c r="F48" i="91"/>
  <c r="F49" i="91"/>
  <c r="F50" i="91"/>
  <c r="E51" i="91"/>
  <c r="D51" i="91"/>
  <c r="G177" i="88"/>
  <c r="G171" i="88"/>
  <c r="F137" i="88"/>
  <c r="E137" i="88"/>
  <c r="F233" i="88"/>
  <c r="E233" i="88"/>
  <c r="G232" i="88"/>
  <c r="G231" i="88"/>
  <c r="G230" i="88"/>
  <c r="G229" i="88"/>
  <c r="G228" i="88"/>
  <c r="G208" i="88"/>
  <c r="G209" i="88"/>
  <c r="G210" i="88"/>
  <c r="G211" i="88"/>
  <c r="F212" i="88"/>
  <c r="E212" i="88"/>
  <c r="F192" i="88"/>
  <c r="E192" i="88"/>
  <c r="G26" i="95" s="1"/>
  <c r="G190" i="88"/>
  <c r="G191" i="88"/>
  <c r="F185" i="88"/>
  <c r="E185" i="88"/>
  <c r="G184" i="88"/>
  <c r="G183" i="88"/>
  <c r="E130" i="88"/>
  <c r="E131" i="88"/>
  <c r="E129" i="88"/>
  <c r="G199" i="133" l="1"/>
  <c r="G46" i="133" s="1"/>
  <c r="G174" i="134"/>
  <c r="G42" i="134" s="1"/>
  <c r="G168" i="134"/>
  <c r="G48" i="137"/>
  <c r="G48" i="138"/>
  <c r="G49" i="139"/>
  <c r="G53" i="139" s="1"/>
  <c r="C86" i="134"/>
  <c r="D86" i="134"/>
  <c r="G181" i="134"/>
  <c r="G22" i="136" s="1"/>
  <c r="G144" i="134"/>
  <c r="G37" i="134" s="1"/>
  <c r="F85" i="134"/>
  <c r="G111" i="134"/>
  <c r="G32" i="134" s="1"/>
  <c r="E86" i="133"/>
  <c r="G156" i="133"/>
  <c r="G39" i="133" s="1"/>
  <c r="G21" i="135"/>
  <c r="G40" i="133"/>
  <c r="G41" i="134"/>
  <c r="G23" i="136"/>
  <c r="F51" i="132"/>
  <c r="F33" i="132" s="1"/>
  <c r="F14" i="87" s="1"/>
  <c r="G20" i="135"/>
  <c r="G25" i="133"/>
  <c r="F75" i="133"/>
  <c r="G208" i="133"/>
  <c r="G47" i="133" s="1"/>
  <c r="C86" i="133"/>
  <c r="G25" i="134"/>
  <c r="E128" i="134"/>
  <c r="G162" i="134"/>
  <c r="G45" i="134"/>
  <c r="G25" i="136"/>
  <c r="D86" i="133"/>
  <c r="F68" i="134"/>
  <c r="G101" i="134"/>
  <c r="G30" i="134" s="1"/>
  <c r="G41" i="133"/>
  <c r="G23" i="135"/>
  <c r="G144" i="133"/>
  <c r="G76" i="134"/>
  <c r="G85" i="134" s="1"/>
  <c r="F51" i="131"/>
  <c r="F33" i="131" s="1"/>
  <c r="F13" i="87" s="1"/>
  <c r="G101" i="133"/>
  <c r="G30" i="133" s="1"/>
  <c r="G150" i="133"/>
  <c r="G188" i="133"/>
  <c r="G44" i="133" s="1"/>
  <c r="G128" i="134"/>
  <c r="G35" i="134" s="1"/>
  <c r="G150" i="134"/>
  <c r="G188" i="134"/>
  <c r="G44" i="134" s="1"/>
  <c r="G199" i="134"/>
  <c r="G46" i="134" s="1"/>
  <c r="G181" i="133"/>
  <c r="G45" i="133"/>
  <c r="G25" i="135"/>
  <c r="G42" i="133"/>
  <c r="G24" i="135"/>
  <c r="F75" i="134"/>
  <c r="G29" i="140"/>
  <c r="G31" i="140" s="1"/>
  <c r="G54" i="140" s="1"/>
  <c r="H12" i="94" s="1"/>
  <c r="G111" i="133"/>
  <c r="G229" i="133"/>
  <c r="G51" i="133" s="1"/>
  <c r="F9" i="87" s="1"/>
  <c r="E86" i="134"/>
  <c r="G156" i="134"/>
  <c r="G208" i="134"/>
  <c r="G47" i="134" s="1"/>
  <c r="G229" i="134"/>
  <c r="G51" i="134" s="1"/>
  <c r="F10" i="87" s="1"/>
  <c r="D10" i="87"/>
  <c r="G166" i="88"/>
  <c r="G21" i="95" s="1"/>
  <c r="D14" i="87"/>
  <c r="G51" i="136"/>
  <c r="G52" i="136" s="1"/>
  <c r="G98" i="136"/>
  <c r="G45" i="136" s="1"/>
  <c r="G110" i="136"/>
  <c r="G47" i="136" s="1"/>
  <c r="G13" i="136"/>
  <c r="G86" i="136"/>
  <c r="G43" i="136" s="1"/>
  <c r="F31" i="136"/>
  <c r="F54" i="136" s="1"/>
  <c r="G92" i="136"/>
  <c r="G44" i="136" s="1"/>
  <c r="G51" i="135"/>
  <c r="G52" i="135" s="1"/>
  <c r="G13" i="135"/>
  <c r="F31" i="135"/>
  <c r="F54" i="135" s="1"/>
  <c r="G98" i="135"/>
  <c r="G45" i="135" s="1"/>
  <c r="G110" i="135"/>
  <c r="G47" i="135" s="1"/>
  <c r="G86" i="135"/>
  <c r="G43" i="135" s="1"/>
  <c r="G92" i="135"/>
  <c r="G44" i="135" s="1"/>
  <c r="G68" i="134"/>
  <c r="G70" i="134"/>
  <c r="G75" i="134" s="1"/>
  <c r="G128" i="133"/>
  <c r="G35" i="133" s="1"/>
  <c r="G85" i="133"/>
  <c r="G68" i="133"/>
  <c r="G75" i="133"/>
  <c r="F68" i="133"/>
  <c r="F85" i="133"/>
  <c r="E128" i="133"/>
  <c r="G203" i="88"/>
  <c r="G154" i="88"/>
  <c r="G19" i="95" s="1"/>
  <c r="G148" i="88"/>
  <c r="G18" i="95" s="1"/>
  <c r="G51" i="95"/>
  <c r="G92" i="95"/>
  <c r="G44" i="95" s="1"/>
  <c r="G98" i="95"/>
  <c r="G45" i="95" s="1"/>
  <c r="G110" i="95"/>
  <c r="G47" i="95" s="1"/>
  <c r="G233" i="88"/>
  <c r="G51" i="88" s="1"/>
  <c r="G221" i="88"/>
  <c r="G48" i="88" s="1"/>
  <c r="G182" i="88"/>
  <c r="G185" i="88" s="1"/>
  <c r="G176" i="88"/>
  <c r="G178" i="88" s="1"/>
  <c r="G24" i="95" s="1"/>
  <c r="G170" i="88"/>
  <c r="G172" i="88" s="1"/>
  <c r="G23" i="95" s="1"/>
  <c r="G160" i="88"/>
  <c r="G20" i="95" s="1"/>
  <c r="G130" i="88"/>
  <c r="G125" i="88"/>
  <c r="G120" i="88"/>
  <c r="G112" i="88"/>
  <c r="G113" i="88"/>
  <c r="F115" i="88"/>
  <c r="E115" i="88"/>
  <c r="F69" i="88"/>
  <c r="D75" i="88"/>
  <c r="C75" i="88"/>
  <c r="F74" i="88"/>
  <c r="G74" i="88" s="1"/>
  <c r="F73" i="88"/>
  <c r="G73" i="88" s="1"/>
  <c r="F72" i="88"/>
  <c r="G72" i="88" s="1"/>
  <c r="F71" i="88"/>
  <c r="G71" i="88" s="1"/>
  <c r="F70" i="88"/>
  <c r="G70" i="88" s="1"/>
  <c r="D68" i="88"/>
  <c r="E68" i="88"/>
  <c r="C68" i="88"/>
  <c r="F67" i="88"/>
  <c r="G67" i="88" s="1"/>
  <c r="F66" i="88"/>
  <c r="G66" i="88" s="1"/>
  <c r="F65" i="88"/>
  <c r="G65" i="88" s="1"/>
  <c r="F64" i="88"/>
  <c r="G64" i="88" s="1"/>
  <c r="F63" i="88"/>
  <c r="G63" i="88" s="1"/>
  <c r="F62" i="88"/>
  <c r="G62" i="88" s="1"/>
  <c r="F61" i="88"/>
  <c r="G61" i="88" s="1"/>
  <c r="G24" i="136" l="1"/>
  <c r="G43" i="134"/>
  <c r="E11" i="87"/>
  <c r="G11" i="87" s="1"/>
  <c r="G18" i="136"/>
  <c r="G17" i="136"/>
  <c r="F35" i="131"/>
  <c r="G61" i="140"/>
  <c r="F86" i="133"/>
  <c r="G43" i="133"/>
  <c r="G22" i="135"/>
  <c r="G38" i="133"/>
  <c r="G19" i="135"/>
  <c r="F86" i="134"/>
  <c r="G39" i="134"/>
  <c r="G20" i="136"/>
  <c r="G40" i="134"/>
  <c r="G21" i="136"/>
  <c r="G86" i="133"/>
  <c r="G28" i="133" s="1"/>
  <c r="G32" i="133"/>
  <c r="G17" i="135"/>
  <c r="G37" i="133"/>
  <c r="G18" i="135"/>
  <c r="F35" i="132"/>
  <c r="G38" i="134"/>
  <c r="G19" i="136"/>
  <c r="G22" i="95"/>
  <c r="G43" i="88"/>
  <c r="G48" i="136"/>
  <c r="G111" i="136"/>
  <c r="G57" i="136"/>
  <c r="G59" i="136" s="1"/>
  <c r="C11" i="94"/>
  <c r="G48" i="135"/>
  <c r="G111" i="135"/>
  <c r="G57" i="135"/>
  <c r="G59" i="135" s="1"/>
  <c r="C10" i="94"/>
  <c r="G86" i="134"/>
  <c r="G28" i="134" s="1"/>
  <c r="G41" i="88"/>
  <c r="G42" i="88"/>
  <c r="G37" i="88"/>
  <c r="F75" i="88"/>
  <c r="G69" i="88"/>
  <c r="G75" i="88" s="1"/>
  <c r="G68" i="88"/>
  <c r="F68" i="88"/>
  <c r="G29" i="136" l="1"/>
  <c r="G31" i="136" s="1"/>
  <c r="G54" i="136" s="1"/>
  <c r="H11" i="94" s="1"/>
  <c r="G29" i="135"/>
  <c r="G31" i="135" s="1"/>
  <c r="G54" i="135" s="1"/>
  <c r="H10" i="94" s="1"/>
  <c r="G49" i="133"/>
  <c r="G49" i="134"/>
  <c r="G53" i="134" s="1"/>
  <c r="E10" i="87" l="1"/>
  <c r="G53" i="133"/>
  <c r="E9" i="87"/>
  <c r="G61" i="136"/>
  <c r="G61" i="135"/>
  <c r="C17" i="108" l="1"/>
  <c r="D17" i="108" l="1"/>
  <c r="E17" i="108" s="1"/>
  <c r="J29" i="101"/>
  <c r="J28" i="101"/>
  <c r="J27" i="101"/>
  <c r="J18" i="101"/>
  <c r="J17" i="101"/>
  <c r="J16" i="101"/>
  <c r="J15" i="101"/>
  <c r="I14" i="101"/>
  <c r="I19" i="101" s="1"/>
  <c r="H14" i="101"/>
  <c r="H19" i="101" s="1"/>
  <c r="G14" i="101"/>
  <c r="G19" i="101" s="1"/>
  <c r="E14" i="101"/>
  <c r="E19" i="101" s="1"/>
  <c r="D14" i="101"/>
  <c r="D19" i="101" s="1"/>
  <c r="C14" i="101"/>
  <c r="F44" i="98"/>
  <c r="G39" i="98"/>
  <c r="F39" i="98"/>
  <c r="G35" i="98"/>
  <c r="F35" i="98"/>
  <c r="G27" i="98"/>
  <c r="F27" i="98"/>
  <c r="G18" i="98"/>
  <c r="F18" i="98"/>
  <c r="G81" i="95"/>
  <c r="F57" i="95"/>
  <c r="G52" i="95"/>
  <c r="F52" i="95"/>
  <c r="F40" i="95"/>
  <c r="F13" i="95"/>
  <c r="G12" i="95"/>
  <c r="G11" i="95"/>
  <c r="G10" i="95"/>
  <c r="G8" i="95"/>
  <c r="F9" i="94"/>
  <c r="F43" i="91"/>
  <c r="F51" i="91" s="1"/>
  <c r="F33" i="91" s="1"/>
  <c r="F31" i="91"/>
  <c r="D12" i="87" s="1"/>
  <c r="F16" i="91"/>
  <c r="C12" i="87" s="1"/>
  <c r="G207" i="88"/>
  <c r="G46" i="88"/>
  <c r="F197" i="88"/>
  <c r="E197" i="88"/>
  <c r="G196" i="88"/>
  <c r="G197" i="88" s="1"/>
  <c r="G189" i="88"/>
  <c r="G40" i="88"/>
  <c r="G39" i="88"/>
  <c r="G38" i="88"/>
  <c r="G36" i="88"/>
  <c r="F132" i="88"/>
  <c r="E132" i="88"/>
  <c r="C132" i="88"/>
  <c r="G131" i="88"/>
  <c r="G129" i="88"/>
  <c r="G34" i="88"/>
  <c r="G33" i="88"/>
  <c r="G114" i="88"/>
  <c r="G115" i="88" s="1"/>
  <c r="G17" i="95" s="1"/>
  <c r="F105" i="88"/>
  <c r="E105" i="88"/>
  <c r="G104" i="88"/>
  <c r="G103" i="88"/>
  <c r="G102" i="88"/>
  <c r="G101" i="88"/>
  <c r="G100" i="88"/>
  <c r="G99" i="88"/>
  <c r="G98" i="88"/>
  <c r="G97" i="88"/>
  <c r="E85" i="88"/>
  <c r="D85" i="88"/>
  <c r="C85" i="88"/>
  <c r="F84" i="88"/>
  <c r="G84" i="88" s="1"/>
  <c r="F83" i="88"/>
  <c r="G83" i="88" s="1"/>
  <c r="F82" i="88"/>
  <c r="G82" i="88" s="1"/>
  <c r="F81" i="88"/>
  <c r="G81" i="88" s="1"/>
  <c r="F80" i="88"/>
  <c r="G80" i="88" s="1"/>
  <c r="F79" i="88"/>
  <c r="G79" i="88" s="1"/>
  <c r="F78" i="88"/>
  <c r="G78" i="88" s="1"/>
  <c r="F77" i="88"/>
  <c r="G77" i="88" s="1"/>
  <c r="F76" i="88"/>
  <c r="G23" i="88"/>
  <c r="D8" i="87" s="1"/>
  <c r="G14" i="88"/>
  <c r="C8" i="87" s="1"/>
  <c r="J14" i="101" l="1"/>
  <c r="C19" i="101"/>
  <c r="G13" i="95"/>
  <c r="G25" i="95"/>
  <c r="G29" i="95" s="1"/>
  <c r="G45" i="88"/>
  <c r="G86" i="95"/>
  <c r="G32" i="88"/>
  <c r="G212" i="88"/>
  <c r="G47" i="88" s="1"/>
  <c r="G192" i="88"/>
  <c r="G44" i="88" s="1"/>
  <c r="F8" i="87"/>
  <c r="G41" i="98"/>
  <c r="D14" i="94"/>
  <c r="G14" i="94" s="1"/>
  <c r="D11" i="94"/>
  <c r="G11" i="94" s="1"/>
  <c r="J31" i="101"/>
  <c r="J19" i="101"/>
  <c r="C8" i="101" s="1"/>
  <c r="J35" i="101"/>
  <c r="J36" i="101" s="1"/>
  <c r="E86" i="88"/>
  <c r="C86" i="88"/>
  <c r="G93" i="88"/>
  <c r="G29" i="88" s="1"/>
  <c r="D10" i="94"/>
  <c r="G10" i="94" s="1"/>
  <c r="F16" i="94"/>
  <c r="F31" i="95"/>
  <c r="F54" i="95" s="1"/>
  <c r="C9" i="94" s="1"/>
  <c r="D15" i="94"/>
  <c r="G15" i="94" s="1"/>
  <c r="J33" i="101"/>
  <c r="G25" i="88"/>
  <c r="G132" i="88"/>
  <c r="G35" i="88" s="1"/>
  <c r="F41" i="98"/>
  <c r="J32" i="101"/>
  <c r="G40" i="95"/>
  <c r="G14" i="87"/>
  <c r="D15" i="87"/>
  <c r="G13" i="87"/>
  <c r="F35" i="91"/>
  <c r="F12" i="87"/>
  <c r="G12" i="87" s="1"/>
  <c r="G105" i="88"/>
  <c r="G30" i="88" s="1"/>
  <c r="D86" i="88"/>
  <c r="F85" i="88"/>
  <c r="F86" i="88" s="1"/>
  <c r="G76" i="88"/>
  <c r="G85" i="88" s="1"/>
  <c r="C13" i="94" l="1"/>
  <c r="D13" i="94" s="1"/>
  <c r="G13" i="94" s="1"/>
  <c r="H13" i="94"/>
  <c r="G44" i="98"/>
  <c r="G46" i="98" s="1"/>
  <c r="G48" i="98" s="1"/>
  <c r="G43" i="95"/>
  <c r="G48" i="95" s="1"/>
  <c r="G111" i="95"/>
  <c r="G31" i="95"/>
  <c r="G57" i="95"/>
  <c r="G59" i="95" s="1"/>
  <c r="G86" i="88"/>
  <c r="G28" i="88" s="1"/>
  <c r="G49" i="88" s="1"/>
  <c r="G9" i="87"/>
  <c r="C15" i="87"/>
  <c r="C16" i="94"/>
  <c r="D9" i="94"/>
  <c r="G9" i="94" s="1"/>
  <c r="F15" i="87"/>
  <c r="D8" i="101" l="1"/>
  <c r="E8" i="101" s="1"/>
  <c r="G54" i="95"/>
  <c r="G61" i="95" s="1"/>
  <c r="G53" i="88"/>
  <c r="E8" i="87"/>
  <c r="D16" i="94"/>
  <c r="G16" i="94"/>
  <c r="H9" i="94" l="1"/>
  <c r="G10" i="87"/>
  <c r="E15" i="87"/>
  <c r="G8" i="87"/>
  <c r="G15" i="87" l="1"/>
  <c r="H16" i="94"/>
  <c r="H18" i="94" s="1"/>
  <c r="G17" i="87"/>
  <c r="G12" i="80"/>
  <c r="D15" i="80"/>
  <c r="G13" i="80"/>
  <c r="F15" i="80"/>
  <c r="G14" i="80"/>
  <c r="G9" i="80" l="1"/>
  <c r="G8" i="80"/>
  <c r="C15" i="80"/>
  <c r="G10" i="80" l="1"/>
  <c r="G15" i="80" s="1"/>
  <c r="G17" i="80" s="1"/>
  <c r="E15" i="80"/>
</calcChain>
</file>

<file path=xl/sharedStrings.xml><?xml version="1.0" encoding="utf-8"?>
<sst xmlns="http://schemas.openxmlformats.org/spreadsheetml/2006/main" count="5496" uniqueCount="1285">
  <si>
    <t>LLISTA D'ABREVIACIONS LEGISLATIVES</t>
  </si>
  <si>
    <t>Càlcul dèficit PGCP (IGAE)</t>
  </si>
  <si>
    <t>Càlcul del dèficit en comptabilitat nacional de les unitats empresarials que apliquen el Pla general de comptabilitat privada o alguna de les seves adaptacions sectorials, març 2013, IGAE.</t>
  </si>
  <si>
    <t>D 336/1988 (CAT)</t>
  </si>
  <si>
    <t xml:space="preserve">Decret 336/1988, de 17 d'octubre, pel qual s'aprova el Reglament del patrimoni dels ens locals. </t>
  </si>
  <si>
    <t>D 214/1990</t>
  </si>
  <si>
    <t>Decret 214/1990, de 30 de juliol, pel qual s'aprova el Reglament del personal al servei de les entitats locals.</t>
  </si>
  <si>
    <t>DL 2/2003</t>
  </si>
  <si>
    <t>Decret Legislatiu 2/2003, de 28 d'abril, pel qual s'aprova el Text refós de la Llei municipal i de règim local de Catalunya.</t>
  </si>
  <si>
    <t>L 7/1985</t>
  </si>
  <si>
    <t>Llei 7/1985, de 2 d'abril, reguladora de les bases del règim local.</t>
  </si>
  <si>
    <t>L 24/1998</t>
  </si>
  <si>
    <t>Llei 24/1998, de 28 de juliol, del Mercat de Valors.</t>
  </si>
  <si>
    <t>L 33/2003</t>
  </si>
  <si>
    <t>Llei 33/2003, de 3 de novembre, del patrimoni de les administracions públiques.</t>
  </si>
  <si>
    <t>L 38/2003</t>
  </si>
  <si>
    <t>Llei 38/2003, de 17 de novembre, general de subvencions.</t>
  </si>
  <si>
    <t>L 57/2003</t>
  </si>
  <si>
    <t>Llei 57/2003, de 16 de desembre, de mesures per a la modernització del govern local</t>
  </si>
  <si>
    <t>L 19/2013</t>
  </si>
  <si>
    <t>Llei 19/2013, de 9 de desembre, de transparència, accés a la informació pública i bon govern.</t>
  </si>
  <si>
    <t>L 39/2015</t>
  </si>
  <si>
    <t>Llei 39/2015, d'1 d'octubre, del procediment administratiu comú de les administracions públiques.</t>
  </si>
  <si>
    <t>L 40/2015</t>
  </si>
  <si>
    <t>Llei 40/2015, d'1 d'octubre, de règim jurídic del sector públic.</t>
  </si>
  <si>
    <t>L 9/2017</t>
  </si>
  <si>
    <t>Llei 9/2017, de 8 de novembre, de contractes del sector públic, per la qual es transposen a l'ordenament jurídic espanyol les directives del Parlament Europeu i del Consell 2014/23/UE i 2014/24/UE, de 26 de febrer de 2014.</t>
  </si>
  <si>
    <t>LO 2/2012</t>
  </si>
  <si>
    <t>Llei orgànica 2/2012, de 27 d’abril, d’estabilitat pressupostària i sostenibilitat financera.</t>
  </si>
  <si>
    <t>Manual càlcul dèficit EL (IGAE)</t>
  </si>
  <si>
    <t>Manual de càlcul del dèficit en comptabilitat nacional adaptat a les corporacions locals, 1ª edició, IGAE.</t>
  </si>
  <si>
    <t>NITF2019</t>
  </si>
  <si>
    <t>Nota informativa sobre el règim de tutela financera dels ens locals per a l’exercici de 2019.</t>
  </si>
  <si>
    <t>OECF/138/2007</t>
  </si>
  <si>
    <t>Ordre ECF/138/2007, de 27 d'abril, sobre procediments en matèria de tutela financera dels ens locals.</t>
  </si>
  <si>
    <t>OEHA/3565/2008</t>
  </si>
  <si>
    <t>Ordre EHA/3565/2008, de 3 de desembre, per la que s'aprova l'estructura pressupostària entitats locals.</t>
  </si>
  <si>
    <t>OHAP/2105/2012</t>
  </si>
  <si>
    <t>Ordre HAP/2105/2012, d'1 d'octubre, per la qual es desenvolupen les obligacions de subministrament d'informació previstes a la Llei orgànica 2/2012, de 27 d'abril, d'estabilitat pressupostària i sostenibilitat financera.</t>
  </si>
  <si>
    <t>OHAP/1781/2013</t>
  </si>
  <si>
    <t>Ordre HAP/1781/2013, de 20 de setembre, per la qual s'aprova la Instrucció del model normal de comptabilitat local.</t>
  </si>
  <si>
    <t>LPGE2012</t>
  </si>
  <si>
    <t>Lei 2/2012, de 29 de juny, de Pressupostos generals de l'Estat per a l'any 2012.</t>
  </si>
  <si>
    <t>RDL 4/2012</t>
  </si>
  <si>
    <t>Reial decret-llei 4/2012, de 24 de febrer, pel qual es determinen obligacions d'informació i procediments necessaris per establir un mecanisme de finançament per al pagament als proveïdors de les entitats locals.</t>
  </si>
  <si>
    <t>RDL 17/2014</t>
  </si>
  <si>
    <t>Reial decret-llei 17/2014, de 26 de desembre, de mesures de sostenibilitat financera de les comunitats autònomes i entitats locals i altres de caràcter econòmic.</t>
  </si>
  <si>
    <t>RDLeg 781/1986</t>
  </si>
  <si>
    <t>Reial decret legislatiu 781/1986, de 18 d'abril, pel qual s'aprova el text refòs de les disposicions legals vigents en matèria de règim local.</t>
  </si>
  <si>
    <t>RDLeg 2/2004</t>
  </si>
  <si>
    <t>Reial decret legislatiu 2/2004, de 5 de març, pel qual s'aprova el text refòs de la Llei reguladora de les hisendes locals.</t>
  </si>
  <si>
    <t>RD 1372/1986</t>
  </si>
  <si>
    <t>Reial decret 1372/1986, de 13 de juny, pel qual s'aprova el Reglament de béns de les entitats locals.</t>
  </si>
  <si>
    <t>RD 2568/1986</t>
  </si>
  <si>
    <t>Reial decret 2568/1986, de 28 de novembre, pel qual s'aprova el reglament d'organització, funcionament i règim jurídic de les entitats locals.</t>
  </si>
  <si>
    <t>RD 500/1990</t>
  </si>
  <si>
    <t xml:space="preserve">Reial decret 500/1990, de 20 d'abril, pel qual es desenvolupa el capítol primer del títol sisè de la Llei 39/1988, de 28 de desembre, reguladora de les hisendes locals, en matèria de pressupostos. </t>
  </si>
  <si>
    <t>RD 887/2006</t>
  </si>
  <si>
    <t>Real decret 887/2006, de 21 de juliol, pel qual s'aprova el Reglament de la Llei 38/2003, de 17 de novembre, General de Subvencions</t>
  </si>
  <si>
    <t>RD 1463/2007</t>
  </si>
  <si>
    <t>Reial decret 1463/2007, de 2 de novembre, pel qual s'aprova el reglament de desenvolupament de la Llei 18/2001, de 12 de desembre, d'estabilitat pressupostària en la seva aplicació a les entitats locals.</t>
  </si>
  <si>
    <t>RD 424/2017</t>
  </si>
  <si>
    <t>Reial decret 424/2017, de 28 d'abril, pel qual es regula el règim jurídic del control intern en les entitats del sector públic local.</t>
  </si>
  <si>
    <t>RD 128/2018</t>
  </si>
  <si>
    <t>Reial decret 128/2018, de 16 de març, pel qual es regula el règim jurídic dels funcionaris d'Administració Local amb habilitació de caràcter nacional.</t>
  </si>
  <si>
    <t xml:space="preserve">Res. 09.09.2015 SGCAL - MINHAP </t>
  </si>
  <si>
    <t xml:space="preserve">Resolució de 9 de setembre de 2015, de la secretaria General de Coordinació Autonòmica i Local, per la qual es defineix el principi de prudència financera de les comunitats autònomes de les operacions financeres que tinguin per objecte actius financers o la concessió d'avals, reavals o alguna altre classe de garanties públiques o mesures de suport extra pressupostari. </t>
  </si>
  <si>
    <t>1.</t>
  </si>
  <si>
    <t>Control permanent no planificable</t>
  </si>
  <si>
    <t>Normativa que atribueix l'actuació a la intervenció</t>
  </si>
  <si>
    <t>Descripció article</t>
  </si>
  <si>
    <t>1.1</t>
  </si>
  <si>
    <t>1.1.1</t>
  </si>
  <si>
    <t>Pressupost general</t>
  </si>
  <si>
    <t>Art. 18.4 RD 500/1990
Art. 4.1.b).2 RD 128/2018
Art. 168.4 RDLeg 2/2004</t>
  </si>
  <si>
    <t>Sobre la base dels pressupostos i estats de previsió als quals es refereixen els apartats anteriors, el president de l'entitat formarà el pressupost general i el remetrà informat per la intervenció (...), al ple de la corporació abans del dia 15 d'octubre per a la seva aprovació inicial, esmena o devolució.</t>
  </si>
  <si>
    <t>1.1.2</t>
  </si>
  <si>
    <t>Pressupost ens dependents (organismes autònoms i/o consorcis)</t>
  </si>
  <si>
    <t>Art. 4.1.b).2 RD 128/2018</t>
  </si>
  <si>
    <t>L'exercici del control financer inclourà, en tot cas, les actuacions de control atribuïdes en l'ordenament jurídic a la intervenció, com ara: L'informe dels projectes de pressupostos i dels expedients de modificació d'aquests.</t>
  </si>
  <si>
    <t>1.1.3</t>
  </si>
  <si>
    <r>
      <t xml:space="preserve">Establiment de normes que regulen les ordres de pagaments a justificar en Bases d'execució del pressupost </t>
    </r>
    <r>
      <rPr>
        <i/>
        <sz val="11"/>
        <color theme="1"/>
        <rFont val="Calibri"/>
        <family val="2"/>
        <scheme val="minor"/>
      </rPr>
      <t>(modificades amb posterioritat a l'aprovació de l'expedient del pressupost general)</t>
    </r>
  </si>
  <si>
    <t>Art. 190.2 RDLeg 2/2004
Art. 72.1 RD 500/1990</t>
  </si>
  <si>
    <t>Les bases d'execució del pressupost podran establir, previ informe de la intervenció, les normes que regulin l'expedició d'ordres de pagament a justificar amb càrrec als pressupostos de despeses, determinant els criteris generals, els límits quantitatius i els conceptes pressupostaris als quals siguin aplicables.</t>
  </si>
  <si>
    <t>1.1.4</t>
  </si>
  <si>
    <r>
      <t xml:space="preserve">Establiment de normes que regulen les bestretes de caixa fixa en Bases d'execució del pressupost </t>
    </r>
    <r>
      <rPr>
        <i/>
        <sz val="11"/>
        <color theme="1"/>
        <rFont val="Calibri"/>
        <family val="2"/>
        <scheme val="minor"/>
      </rPr>
      <t>(modificades amb posterioritat a l'aprovació de l'expedient del pressupost general)</t>
    </r>
  </si>
  <si>
    <t>Art. 75.1 RD 500/1990</t>
  </si>
  <si>
    <t>Les entitats locals podran establir en les bases d'execució del pressupost, previ informe de la intervenció, les normes que regulen les bestretes de caixa fixa.</t>
  </si>
  <si>
    <t>1.1.5</t>
  </si>
  <si>
    <r>
      <t xml:space="preserve">Avaluació de l'objectiu d'estabilitat pressupostària </t>
    </r>
    <r>
      <rPr>
        <sz val="11"/>
        <color indexed="8"/>
        <rFont val="Calibri"/>
        <family val="2"/>
        <scheme val="minor"/>
      </rPr>
      <t>en l'aprovació del pressupost</t>
    </r>
  </si>
  <si>
    <t>Art. 16.2 RD 1463/2007</t>
  </si>
  <si>
    <t>La intervenció elevarà al ple un informe sobre el compliment de l'objectiu d'estabilitat de la pròpia entitat local i dels seus organismes autònoms i entitats dependents. L'informe s'emetrà amb caràcter independent i s'incorporarà al previst en l'article 168.4 del RDLeg 2/2004. Així mateix, la intervenció de l'entitat local elevarà al ple informe sobre els estats financers, un cop aprovats per l'òrgan competent, de cada una de les entitats dependents (no integrades en el sector administracions públiques).</t>
  </si>
  <si>
    <t>1.1.6</t>
  </si>
  <si>
    <t xml:space="preserve">Pròrroga del pressupost general </t>
  </si>
  <si>
    <t>Art. 169.6 RDLeg 2/2004
Art. 21 RD 500/1990 
4.1.b.2) RD 128/2018</t>
  </si>
  <si>
    <t>En qualsevol cas, els ajustos de crèdit determinats en els paràgrafs precedents hauran de ser objecte d'imputació a les corresponents aplicacions pressupostàries del pressupost prorrogat mitjançant resolució motivada dictada pel president de la corporació, previ informe de la intervenció.</t>
  </si>
  <si>
    <t>1.2</t>
  </si>
  <si>
    <t>Modificacions de crèdit</t>
  </si>
  <si>
    <t>1.2.1</t>
  </si>
  <si>
    <t>Transferència de crèdit entre partides (aplicacions) del mateix grup de funció (àrea de despesa)</t>
  </si>
  <si>
    <t>1.2.2</t>
  </si>
  <si>
    <t>Transferència de crèdit entre partides (aplicacions) de diferent grup de funció (àrea de despesa)</t>
  </si>
  <si>
    <t>1.2.3</t>
  </si>
  <si>
    <t>Generació de crèdit</t>
  </si>
  <si>
    <t>1.2.4</t>
  </si>
  <si>
    <t>Ampliació de crèdit</t>
  </si>
  <si>
    <t>1.2.5</t>
  </si>
  <si>
    <t>Suplement de crèdit</t>
  </si>
  <si>
    <t>Art. 177.2 RDLeg 2/2004
Art. 4.1.b).2 RD 128/2018
Art. 37.3 RD 500/1990</t>
  </si>
  <si>
    <t>L'expedient, que haurà de ser prèviament informat per la intervenció, es sotmetrà a l'aprovació del ple de la corporació, amb subjecció als mateixos tràmits i requisits que els pressupostos.</t>
  </si>
  <si>
    <t>1.2.6</t>
  </si>
  <si>
    <t>Crèdit extraordinari</t>
  </si>
  <si>
    <t>1.2.7</t>
  </si>
  <si>
    <t>Incorporació de romanents de crèdit</t>
  </si>
  <si>
    <t>1.2.8</t>
  </si>
  <si>
    <t>Baixes per anul.lació</t>
  </si>
  <si>
    <t>1.3</t>
  </si>
  <si>
    <t>Liquidació del pressupost</t>
  </si>
  <si>
    <t>1.3.1</t>
  </si>
  <si>
    <t>Liquidació del pressupost de l'entitat local</t>
  </si>
  <si>
    <t>Art. 191.3 RDLeg 2/2004
Art. 90 RD 500/1990
Art. 4.1.b).4 RD 128/2018</t>
  </si>
  <si>
    <t>Les entitats locals hauran de confeccionar la liquidació del seu pressupost abans del primer dia de març de l'exercici següent. L'aprovació de la liquidació del pressupost correspon al president de l'entitat local, previ informe de la intervenció.</t>
  </si>
  <si>
    <t>1.3.2</t>
  </si>
  <si>
    <t>Liquidació del pressupost d'organismes autònoms i consorcis adscrits</t>
  </si>
  <si>
    <t>Art. 192.2 RDLeg 2/2004
Art. 90 RD 500/1990
Art. 4.1.b).4 RD 128/2018</t>
  </si>
  <si>
    <t>La liquidació dels pressupostos dels organismes autònoms, informada per la intervenció corresponent i proposada per l'òrgan competent d'aquests, serà remesa a l'entitat local per a la seva aprovació pel seu president i als efectes previstos en l'article següent.</t>
  </si>
  <si>
    <t>1.3.3</t>
  </si>
  <si>
    <t>Avaluació de l'objectiu d'estabilitat pressupostària, de la regla de la despesa i del límit del deute en l'aprovació de la liquidació del pressupost i, si s'escau, en l'aprovació dels comptes anuals de les societats no financeres</t>
  </si>
  <si>
    <t>Art. 16.2 RD 1463/2007
Art. 15.3.e) OHAP/2105/2012
Art. 4.1.b).6 RD 128/2018</t>
  </si>
  <si>
    <t xml:space="preserve">La intervenció elevarà al ple un informe sobre el compliment de l'objectiu d'estabilitat, de la regla de la despesa i del límit del deute, de la pròpia entitat local i dels seus organismes autònoms i entitats dependents. L'informe s'emetrà amb caràcter independent i s'incorporarà al previst en l'article 191.3 del RDLeg 2/2004. </t>
  </si>
  <si>
    <t>1.3.4</t>
  </si>
  <si>
    <t>Seguiment del compliment dels plans econòmico-financers aprovats (entitats locals de l'article 111 del RDLeg 2/2004)</t>
  </si>
  <si>
    <t>Art. 22.2 RD 1463/2007</t>
  </si>
  <si>
    <t>La verificació del compliment dels plans aprovats durant el seu període de vigència, s'efectuarà anualment per la pròpia entitat local, als efectes de la qual la intervenció local emetrà informe anual relatiu al compliment del pla, en les diferents fases d'aprovació, execució o liquidació del pressupost, que es posarà en coneixement del ple en la sessió informativa corresponent.</t>
  </si>
  <si>
    <t>1.3.5</t>
  </si>
  <si>
    <t>Revocació de la reducció de despeses en liquidacions de pressupost amb romanent de tresoreria negatiu</t>
  </si>
  <si>
    <t>Art. 193.1 RDLeg 2/2004</t>
  </si>
  <si>
    <t>En cas de liquidació del pressupost amb romanent de tresoreria negatiu, el ple de la corporació o l'òrgan competent de l'organisme autònom, segons correspongui, hauran de procedir, en la primera sessió que celebrin, a la reducció de despeses del nou pressupost per quantia igual al dèficit produït. L'expressada reducció només podrà revocar-se per acord del ple, a proposta del president, i previ informe de la intervenció, quan el desenvolupament normal del pressupost i la situació de la tresoreria ho consentissin.</t>
  </si>
  <si>
    <t>1.4</t>
  </si>
  <si>
    <t>Endeutament</t>
  </si>
  <si>
    <t>1.4.1</t>
  </si>
  <si>
    <t>Concertació o modificació d'operacions de crèdit a curt termini</t>
  </si>
  <si>
    <t>Art. 52.2 RDLeg 2/2004
Art. 4.1.b).3 RD 128/2018</t>
  </si>
  <si>
    <t>La concertació o modificació de qualsevol operació de crèdit haurà d'acordar-se previ informe de la intervenció en el qual s'analitzarà, especialment, la capacitat de l'entitat local per fer front, en el temps, a les obligacions que d'aquelles es derivin per aquesta.</t>
  </si>
  <si>
    <t>1.4.2</t>
  </si>
  <si>
    <t>Concertació o modificació d'operacions de crèdit a llarg termini</t>
  </si>
  <si>
    <t>1.4.3</t>
  </si>
  <si>
    <t>Autorització prèvia a la concertació d'operacions de crèdit a llarg termini d'organismes autònoms i societats mercantils per part del ple de la corporació</t>
  </si>
  <si>
    <t>Art. 54 RDLeg 2/2004
Art. 4.1.b).3 RD 128/2018</t>
  </si>
  <si>
    <t>Els organismes autònoms i els ens i societats mercantils dependents, precisaran la prèvia autorització del ple de la corporació i informe de la intervenció per a la concertació d'operacions de crèdit a llarg termini.</t>
  </si>
  <si>
    <t>1.4.4</t>
  </si>
  <si>
    <t>Concertació d'operacions de crèdit per finançar, excepcionalment, despesa corrent a través de modificacions de crèdit</t>
  </si>
  <si>
    <t>Art. 177.5 RDLeg 2/2004
Art. 54.1.b) RDLeg 781/1986
Art. 4.1.b).3 i .5 RD 128/2018</t>
  </si>
  <si>
    <t>La concertació o modificació de qualsevol operació de crèdit, així com l'adopció d'acords en assumptes per a les que legalment s'exigeixi una majoria especial, haurà d'acordar-se previ informe de la intervenció.</t>
  </si>
  <si>
    <t>1.4.5</t>
  </si>
  <si>
    <t>Concertació d'operacions de crèdit per finançar romanent de tresoreria negatiu</t>
  </si>
  <si>
    <t>1.4.6</t>
  </si>
  <si>
    <t>Concessió d'avals a les operacions de crèdit concertades per persones o entitats amb les que l'entitat local contracti obres o serveis o bé explotin concessions</t>
  </si>
  <si>
    <t>Article 49.6 i .8 RDLeg 2/2004</t>
  </si>
  <si>
    <t>La concessió d'avals a persones o entitats contractades per obres o serveis, o explotadores de concessions, haurà d'acordar-se previ informe de la intervenció.</t>
  </si>
  <si>
    <t>1.4.7</t>
  </si>
  <si>
    <t>Concessió d'avals a societats mercantils participades per persones o entitats privades amb quota de participació en el capital social no inferior al 30%</t>
  </si>
  <si>
    <t>Article 49.7 i .8 RDLeg 2/2004</t>
  </si>
  <si>
    <t>La concessió d'avals a societats mercantils participades per persones o entitats privades i amb una quota de participació en el capital social no inferior al 30%, haurà d'acordar-se previ informe de la intervenció.</t>
  </si>
  <si>
    <t>1.5</t>
  </si>
  <si>
    <t>Patrimoni</t>
  </si>
  <si>
    <t>1.5.1</t>
  </si>
  <si>
    <t>Cessions gratuïtes de béns</t>
  </si>
  <si>
    <t xml:space="preserve">Art. 110.1.d) RD 1372/1986
Art. 47.2.ñ) L 7/1985
Art. 4.1.b.5) RD 128/2018 </t>
  </si>
  <si>
    <t>La cessió gratuïta de béns requereix ser aprovada amb el vot favorable de la majoria absoluta del nombre legal de membres de la corporació, per tant, serà necessari l'informe de la intervenció ja que es tracta d'assumptes sobre matèries per a les quals s'exigeixi una majoria especial. A més, requereix d'informe de la intervenció en el qual s'ha de provar no haver-hi deute pendent de liquidació amb càrrec al pressupost municipal.</t>
  </si>
  <si>
    <t>1.5.2</t>
  </si>
  <si>
    <t>Declaració béns no utilitzables</t>
  </si>
  <si>
    <t>Art. 13.2 D 336/1988 (CAT)</t>
  </si>
  <si>
    <t>La declaració d'un bé no utilizable requereix un expedient en el qual s'acrediti aquesta circumstància mitjançant un informe tècnic. Aquest expedient haurà de ser resolt pel president de l'ens local, previ informe de la secretaria i de la intervenció o dels lletrats dels serveis jurídics de l'entitat local.</t>
  </si>
  <si>
    <t>1.5.3</t>
  </si>
  <si>
    <t>Renúncia a herència, llegat o donacions</t>
  </si>
  <si>
    <t>Art. 32.2 D 336/1988 (CAT)</t>
  </si>
  <si>
    <r>
      <t>No es pot renunciar a herències, llegats o donacions si no és per acord del ple, amb el vot favorable de la majoria legal absoluta quan la quantia excedeixi del 10% dels recursos ordinaris del pressupost i amb la majoria legal simple en la resta de supòsits</t>
    </r>
    <r>
      <rPr>
        <sz val="11"/>
        <color rgb="FFFF0000"/>
        <rFont val="Calibri"/>
        <family val="2"/>
        <scheme val="minor"/>
      </rPr>
      <t>,</t>
    </r>
    <r>
      <rPr>
        <sz val="11"/>
        <rFont val="Calibri"/>
        <family val="2"/>
        <scheme val="minor"/>
      </rPr>
      <t xml:space="preserve"> previ expedient, i amb l'informe d'intervenció i de la secretaria, en el qual es demostri l'existència d'una causa justificada.</t>
    </r>
  </si>
  <si>
    <t>1.5.4</t>
  </si>
  <si>
    <t>Concessions de béns de domini públic</t>
  </si>
  <si>
    <t>Art. 66.1 D 336/1988 (CAT)</t>
  </si>
  <si>
    <t>El projecte i el plec de clàusules administratives els aprova el ple de la corporació, previ informe de la secretaria i de la intervenció, i s'han d'exposar al públic en el tauler d'anuncis i en el Butlletí Oficial de la província per un termini de 30 dies com a mínim, en el qual es poden formular reclamacions i al·legacions.</t>
  </si>
  <si>
    <t>1.5.5</t>
  </si>
  <si>
    <t>Cessió per qualsevol títol d'aprofitament dels béns comunals</t>
  </si>
  <si>
    <t>Art. 54.1.b) RDLeg 781/1986
Art. 4.1.b).5 RD 128/2018
Art. 84 D 336/1988 (CAT)
Art. 47.2.i) L 7/1985</t>
  </si>
  <si>
    <t>Serà necessari l'informe previ de la secretaria, i, a més, en el seu cas, de la intervenció o de qui legalment els substitueixin, per a l'adopció dels següents acords: b) Sempre que es tracti d'assumptes sobre matèries per a les quals s'exigeixi una majoria especial.</t>
  </si>
  <si>
    <t>1.5.6</t>
  </si>
  <si>
    <t>Alienació de béns, quan la seva quantia excedeix del 10 % dels recursos ordinaris del seu pressupost</t>
  </si>
  <si>
    <t>Art. 54.1.b) RDLeg 781/1986
Art. 4.1.b).5 RD 128/2018
Art. 41.2 D 336/1988 (CAT)
Art. 47.2.m) L 7/1985</t>
  </si>
  <si>
    <t>1.6</t>
  </si>
  <si>
    <t>Contractació i prestació de serveis</t>
  </si>
  <si>
    <t>1.6.1</t>
  </si>
  <si>
    <t xml:space="preserve">Procedència de nous serveis o reforma dels existents </t>
  </si>
  <si>
    <t>Art. 4.1.b).5 RD 128/2018</t>
  </si>
  <si>
    <t>Serà necessari l'informe previ de la intervenció sobre la procedència de la implantació de nous serveis o la reforma dels existents a l'efecte de l'avaluació de la repercussió economicofinancera i estabilitat pressupostària de les respectives propostes.</t>
  </si>
  <si>
    <t>1.6.2</t>
  </si>
  <si>
    <t xml:space="preserve">Gestió de serveis públics mitjançant entitat pública empresarial o societat mercantil </t>
  </si>
  <si>
    <t>Art. 85.2 L 7/1985</t>
  </si>
  <si>
    <t>Quan els serveis públics de competència local es gestionin de forma directa, es requerirà informe de la intervenció que valorarà la sostenibilitat financera de les propostes plantejades, de conformitat amb l'art. 4 LO 2/2012.</t>
  </si>
  <si>
    <t>1.6.3</t>
  </si>
  <si>
    <t>Valoració de les repercusions econòmiques de cada nou contracte, excepte contractes menors, concessions d'obres i/o concessions de serveis</t>
  </si>
  <si>
    <t>Art. 4.1.b).5 RD 128/2018
DA3.3 L 9/2017</t>
  </si>
  <si>
    <t>1.6.4</t>
  </si>
  <si>
    <t>Licitació de contractes de concessió d'obres o serveis</t>
  </si>
  <si>
    <t>1.6.5</t>
  </si>
  <si>
    <t>Modificació de contractes de concessió d'obres o serveis</t>
  </si>
  <si>
    <t>1.7</t>
  </si>
  <si>
    <t>Control intern</t>
  </si>
  <si>
    <t>1.7.1</t>
  </si>
  <si>
    <t>Implantació de la fiscalització limitada prèvia de despeses</t>
  </si>
  <si>
    <t>Art. 219.2 RDLeg 2/2004
Art. 13.1 RD 424/2017</t>
  </si>
  <si>
    <t>Amb l'informe previ de l'òrgan interventor i a proposta del president, el ple de l'entitat local pot acordar el règim de fiscalització i intervenció limitada prèvia.</t>
  </si>
  <si>
    <t>1.8</t>
  </si>
  <si>
    <t>Altres matèries</t>
  </si>
  <si>
    <t>1.8.1</t>
  </si>
  <si>
    <t>Creació, modificació o dissolució de mancomunitats o altres organitzacions associatives, així com l'adhesió a les mateixes i l'aprovació i modificació dels seus estatuts</t>
  </si>
  <si>
    <t>Art. 47.2.g) L 7/1985
Art. 4.1.b).5 RD 128/2018</t>
  </si>
  <si>
    <t>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t>
  </si>
  <si>
    <t>1.8.2</t>
  </si>
  <si>
    <t>Transferència de funcions o activitats a altres administracions públiques, així com l'acceptació de les delegacions o encàrrecs de gestió realitzades per altres administracions, excepte que per llei s'imposi obligatòriament</t>
  </si>
  <si>
    <t>Art. 47.2.h) L 7/1985
Art. 4.1.b).5 RD 128/2018</t>
  </si>
  <si>
    <t>1.8.3</t>
  </si>
  <si>
    <t>Municipalització o provincialització d'activitats en règim de monopoli i aprovació de la forma concreta de gestió del servei corresponent</t>
  </si>
  <si>
    <t>Art. 47.2.k) L 7/1985
Art. 4.1.b).5 RD 128/2018</t>
  </si>
  <si>
    <t>1.8.4</t>
  </si>
  <si>
    <t xml:space="preserve">Altres assumptes que tractin matèries per a les quals s'exigeixi una majoria especial </t>
  </si>
  <si>
    <t>Art. 47.2.o) L 7/1985
Art. 4.1.b).5 RD 128/2018</t>
  </si>
  <si>
    <t>1.8.5</t>
  </si>
  <si>
    <t>Iniciatives veïnals que afectin a drets i obligacions de contingut econòmic</t>
  </si>
  <si>
    <t>Art. 70 bis.2 L 7/1985</t>
  </si>
  <si>
    <t>En tot cas, es requerirà l'informe previ de legalitat de la secretaria de l'ajuntament, així com l'informe de la intervenció quan la iniciativa afecti a drets i obligacions de contingut econòmic de l'ajuntament.</t>
  </si>
  <si>
    <t>Tipus</t>
  </si>
  <si>
    <t>Matèria</t>
  </si>
  <si>
    <t>Actuació</t>
  </si>
  <si>
    <t>Z.</t>
  </si>
  <si>
    <t>Ref. Legislativa</t>
  </si>
  <si>
    <t>Descripció de l'actuació objecte de control permanent</t>
  </si>
  <si>
    <t>Z.1</t>
  </si>
  <si>
    <t>A.</t>
  </si>
  <si>
    <t>Aspectes a revisar</t>
  </si>
  <si>
    <t>A.1</t>
  </si>
  <si>
    <t>Art. 34.1 L 39/2015
Art. 168 RDLeg 2/2004
Art. 18 RD 500/1990</t>
  </si>
  <si>
    <t>Que l'expedient es proposa al ple de la corporació.</t>
  </si>
  <si>
    <t>A.2</t>
  </si>
  <si>
    <t xml:space="preserve">Que la part dispositiva de la proposta preveu la dació de compte de l'informe sobre el compliment de l'objectiu d'estabilitat (sector administracions públiques i sector societats no financeres). </t>
  </si>
  <si>
    <t>A.3</t>
  </si>
  <si>
    <t>Art.168.4 RDLeg 2/2004
Art. 18.4 RD 500/1990</t>
  </si>
  <si>
    <t>Que es remet la proposta d'acord al ple de la corporació amb data anterior al 15 d'octubre de l'exercici anterior al de la seva aprovació.</t>
  </si>
  <si>
    <t>A.4</t>
  </si>
  <si>
    <t>Art. 172 i 175 RD 2568/1986</t>
  </si>
  <si>
    <r>
      <t xml:space="preserve">Que existeix informe favorable del responsable de l'expedient en el </t>
    </r>
    <r>
      <rPr>
        <sz val="10"/>
        <rFont val="Calibri"/>
        <family val="2"/>
        <scheme val="minor"/>
      </rPr>
      <t>qual</t>
    </r>
    <r>
      <rPr>
        <sz val="10"/>
        <color theme="1"/>
        <rFont val="Calibri"/>
        <family val="2"/>
        <scheme val="minor"/>
      </rPr>
      <t xml:space="preserve"> s'exposen els antecedents i disposicions legals o reglamentàries en què basa el seu criteri.</t>
    </r>
  </si>
  <si>
    <t>A.5</t>
  </si>
  <si>
    <t>Art. 18.4 RD 500/1990</t>
  </si>
  <si>
    <t>Que la remissió a la intervenció de l'expedient del pressupost general, s'ha efectuat amb un termini no inferior a 10 dies per poder ser informat abans del 10 d'octubre.</t>
  </si>
  <si>
    <t>A.6</t>
  </si>
  <si>
    <t>Art. 168.1.a) RDLeg  2/2004
Art. 18.a) RD 500/1990</t>
  </si>
  <si>
    <t>Que consta la memòria explicativa del contingut del pressupost de l'entitat local i de les principals modificacions que es presenten en relació amb el vigent, subscrita pel president de la corporació.</t>
  </si>
  <si>
    <t>A.7</t>
  </si>
  <si>
    <t>Art. 163 RDLeg 2/2004
Art. 3 RD 500/1990</t>
  </si>
  <si>
    <t>Que el pressupost general que es proposa atén al principi d'anualitat coincidint l'exercici pressupostari amb l'any natural.</t>
  </si>
  <si>
    <t>A.8</t>
  </si>
  <si>
    <t>Art. 165.4 RDLeg 2/2004
Art. 16 RD 500/1990</t>
  </si>
  <si>
    <t>Que el pressupost general que es proposa atén al principi d'equilibri o prohibició del dèficit i per tant, s'aprova sense dèficit inicial.</t>
  </si>
  <si>
    <t>A.9</t>
  </si>
  <si>
    <t>Art. 164, 165.1.a) i 167.3 RDLeg  2/2004
Art. 8.a) RD 500/1990
OEHA/3565/2008</t>
  </si>
  <si>
    <t>Que consta l'estat de despeses del pressupost de l'entitat local, on s'inclouen, amb la deguda especificació, els crèdits necessaris per atendre al compliment de les obligacions i que les aplicacions pressupostàries s'adeqüen, amb caràcter general, a les previsions establertes a l'OEHA/3565/2008.</t>
  </si>
  <si>
    <t>A.10</t>
  </si>
  <si>
    <t>Art. 167.4 RDLeg  2/2004
OEHA/3565/2008</t>
  </si>
  <si>
    <t>Que les aplicacions pressupostàries estan definides, almenys, per la conjunció de les classificacions per programes i econòmica, a nivell de grup de programa o programa i concepte o subconcepte respectivament.</t>
  </si>
  <si>
    <t>A.11</t>
  </si>
  <si>
    <t>Art. 22.2.a) L 38/2003
RD 887/2006</t>
  </si>
  <si>
    <t>En preveure's subvencions nominatives, que aquestes consten en l'estat de despeses del pressupost de l'entitat local amb la corresponent dotació pressupostària, l'objecte i el/s beneficiari/s.</t>
  </si>
  <si>
    <t>A.12</t>
  </si>
  <si>
    <t>Art. 164, 165.1.b) RDLeg  2/2004
Art. 8.b) RD 500/1990
OEHA/3565/2008</t>
  </si>
  <si>
    <t>Que consta l'estat d'ingressos del pressupost de l'entitat local, on hi figuren les estimacions dels diferents recursos econòmics a liquidar durant l'exercici i que els conceptes d'ingrés s'adeqüen, amb caràcter general, a les previsions establertes a l'OEHA/3565/2008.</t>
  </si>
  <si>
    <t>A.13</t>
  </si>
  <si>
    <t>Art. 165.1 RDLeg 2/2004
Art. 9.1 RD 500/1990</t>
  </si>
  <si>
    <t>Que les bases d'execució contenen l'adaptació de les disposicions generals en matèria pressupostària a l'organització i circumstàncies de la pròpia entitat i dels seus organismes autònoms, si s'escau, així com aquelles altres necessàries per a la seva bona gestió, sense que es modifiquin preceptes legals, ni tampoc preceptes d'ordre administratiu que requereixin de procediment legal i solemnitats específiques diferents de les que es preveuen per al pressupost.</t>
  </si>
  <si>
    <t>A.14</t>
  </si>
  <si>
    <t>Art. 9.2 RD 500/1990</t>
  </si>
  <si>
    <t>Que les bases d'execució regulen, com a mínim: Els nivells de vinculació jurídica dels crèdits, la relació expressa i taxativa dels crèdits que es declaren ampliables, amb el detall dels recursos afectats, la regulació de les transferències de crèdits, amb l'òrgan competent per autoritzar-les, la tramitació dels expedients d'ampliació, generació de crèdit i incorporació de romanents de crèdits, les normes que regulen els procediments d'execució del pressupost, les desconcentracions o delegacions en matèria d'autorització i disposició de despeses, així com de reconeixement i liquidació d'obligacions, els documents i requisits que, d'acord amb el tipus de despeses, justifiquen el reconeixement de l'obligació, la forma com els perceptors de subvencions han d'acreditar trobar-se al corrent de les seves obligacions fiscals amb l'entitat i justificar l'aplicació dels fons rebuts, els supòsits en els que es poden acumular vàries fases d'execució del pressupost de despeses en un sol acte administratiu, les normes que regulen l'expedició d'ordres de pagament a justificar i bestretes de caixa fixa, la regulació dels compromisos de despeses plurianuals.</t>
  </si>
  <si>
    <t>A.15</t>
  </si>
  <si>
    <t>Art. 190.2 RDLeg 2/2004
Art. 9.2.j), 70.1 i 72 RD 500/1990</t>
  </si>
  <si>
    <t>Que les bases d'execució estableixen, en referència als pagaments a justificar, com a mínim: La forma d'expedició i execució, la situació i disposició dels fons, els pagaments amb fons "a justificar", la forma de comptabilització i de control, els límits quantitatius, els conceptes pressupostaris als que siguin aplicables, el règim de justificacions, determinant el termini màxim de justificació dels fons per part dels habilitats, que no podrà ser superior als 3 mesos a comptar des del moment de la percepció dels corresponents fons.</t>
  </si>
  <si>
    <t>A.16</t>
  </si>
  <si>
    <t>Art. 75.2 RD 500/1990</t>
  </si>
  <si>
    <t>Que les bases d'execució estableixen, en referència a les bestretes de caixa fixa (BCF), com a mínim: Les aplicacions pressupostàries amb què les despeses es podran atendre mitjançant BCF, els límits quantitatius, el règim de reposicions, la situacio i disposició dels fons, i la forma de comptabilització i de control.</t>
  </si>
  <si>
    <t>A.17</t>
  </si>
  <si>
    <t>Art. 166.1.d) RDLeg  2/2004</t>
  </si>
  <si>
    <t xml:space="preserve">Que consta l'estat de previsió de moviments i situació del deute amb el detall d'operacions de crèdit o d'endeutament pendents de reemborsament al principi de l'exercici, de les noves operacions previstes a realitzar al llarg de l'exercici i del volum d'endeutament al tancament de l'exercici econòmic, amb distinció d'operacions a curt termini, operacions a llarg termini, de recurrència al mercat de capitals i realitzades en divises o similars, així com de les amortitzacions que es preveuen realitzar durant el mateix exercici. </t>
  </si>
  <si>
    <t xml:space="preserve">(*) EXCEL PER AL CÀLCUL
</t>
  </si>
  <si>
    <t>A.18</t>
  </si>
  <si>
    <t>Art. 165.1 RDLeg 2/2004
Art. 21 RD 500/1990
Art. 11 LO 2/2012
Art. 16.2 RD 1463/2007</t>
  </si>
  <si>
    <t xml:space="preserve">Que consta/en l'/els informe/s d'estabilitat pressupostària en els termes previstos a la legislació vigent (sector administracions públiques i sector societats no financeres). </t>
  </si>
  <si>
    <t>A.19</t>
  </si>
  <si>
    <t>Art. 168.1.b) RDLeg 2/2004
Art. 18.b) RD 500/1990
Reg. 56 i 57 OHAP/1781/2013</t>
  </si>
  <si>
    <t>Que consta la liquidació del pressupost de l'exercici anterior i avenç de la del corrent, referida, almenys, a sis mesos de l'exercici corrent, subscrites per a la intervenció, d'acord amb els termes previstos a la OHAP/1781/2013</t>
  </si>
  <si>
    <t>A.20</t>
  </si>
  <si>
    <t>Art. 168.1.c) RDLeg 2/2004
Art. 18.1.c) RD 500/1990
Art. 26 RD 214/1990</t>
  </si>
  <si>
    <t>Que consta l'annex de personal on es relacionen i valoren els llocs de treball existents a la plantilla de l'entitat local, i que es dóna l'oportuna correlació amb els crèdits per al personal inclosos en el pressupost.</t>
  </si>
  <si>
    <t>A.21</t>
  </si>
  <si>
    <t>Art. 168.1.d) RDLeg 2/2004
Art. 18.1.d) i 19 RD 500/1990</t>
  </si>
  <si>
    <t>Que consta l'annex de les inversions a realitzar en l'exercici, subscrit pel president, i degudament codificat, i s'integra, si s'escau, en el pla quadriennal regulat a l'article 12.c) del RD 500/1990, i que recull la totalitat dels projectes d'inversió que es preveuen realitzar durant l'exercici i, que especifica per a cada un dels projectes el codi d'identificació, la denominació del projecte, l'any d'inici i de fi previstos, l'import de l'anualitat, el tipus de finançament, determinant si es financia amb recursos generals o ingressos afectats, la vinculació dels crèdits assignats i l'òrgan encarregat de la seva gestió, subscrit pel president.</t>
  </si>
  <si>
    <t>A.22</t>
  </si>
  <si>
    <t>Art. 168.1.e) RDLeg 2/2004</t>
  </si>
  <si>
    <t>Que consta l'annex de beneficis fiscals en tributs locals que conté informació detallada dels beneficis fiscals i la seva incidència en els ingressos de cada entitat Local.</t>
  </si>
  <si>
    <t>A.23</t>
  </si>
  <si>
    <t>Art. 168.1.f) RDLeg 2/2004</t>
  </si>
  <si>
    <t>Que consta l'annex amb la informació relativa als convenis subscrits amb les comunitats autònomes en matèria de despesa social especifica la quantia de les obligacions de pagament i dels drets econòmics que s'han de reconèixer en l'exercici a què es refereix el pressupost general i de les obligacions pendents de pagament i drets econòmics pendents de cobrament, reconeguts en exercicis anteriors, així com de l'aplicació o partida pressupostària en què es recullen, i la referència al fet que aquests convenis inclouen la clàusula de retenció de recursos del sistema de finançament a la que es refereix l'article 57 bis de la L 7/1985.</t>
  </si>
  <si>
    <t>A.24</t>
  </si>
  <si>
    <t>Art. 168.1.g) i 174 RDLeg 2/2004
Art. 18.1.e) i 79 i ss. RD 500/1990</t>
  </si>
  <si>
    <t>Que consta l'informe economicofinancer, en el que s'exposen les bases utilitzades per a l'avaluació dels ingressos i de les operacions de crèdit previstes, la suficiència dels crèdits per atendre el compliment de les obligacions exigibles i les despeses de funcionament dels serveis i, en conseqüència, l'efectiu anivellament dels pressupostos.</t>
  </si>
  <si>
    <t>A.25</t>
  </si>
  <si>
    <t>Que les bases utilitzades en l'informe economicofinancer per a justificar els crèdits previstos en el pressupost són coherents amb la informació disponible en els sistemes d'informació comptable.</t>
  </si>
  <si>
    <t>A.26</t>
  </si>
  <si>
    <t>Art. 168.1.g) RDLeg 2/2004
Art. 18.1.e) RD 500/1990</t>
  </si>
  <si>
    <t>En tractar-se d'un pressupost que inclou operacions de crèdit, que l'informe economicofinancer inclou, a més de l'import d'aquestes operacions, el detall de les característiques i condicions financeres de tota ordre en què es prevegin concertar fent una referència especial a la càrrega financera que pesa sobre l'entitat abans i després de la seva formalització.</t>
  </si>
  <si>
    <t>A.27</t>
  </si>
  <si>
    <t>Art. 166.1.a) i .2 RDLeg  2/2004
Art. 12.c), 13.2, 13.3 i 13.4 i 14 RD 500/1990</t>
  </si>
  <si>
    <t>En constar un Pla d'inversió a 4 anys, que els projectes inclosos en el pla s'identifiquen mitjançant un codi i especifiquen, com a mínim, el codi d'identificació, la denominació del projecte, l'any d'inici i de fi previstos, l'import total previst, l'anualitat prevista per cada un dels quatre exercicis, el tipus de finançament, determinant si es financia amb recursos generals o ingressos afectats, la previsible vinculació dels crèdits assignats i l'òrgan encarregat de la seva gestió, coordinant-se, en el seu cas, amb el programa d'actuació i plans d'etapes de planejament urbanístic, i que el programa financer, coordinat amb els plans i programes d'inversió, conté la inversió prevista a realitzar en cada un dels quatre exercicis, els ingressos per subvencions, contribuciones especials, càrregues d'urbanització, recursos patrimonials i altres ingressos de capital que es preveuen obtenir en aquests exercicis, així com una projecció de la resta d'ingressos previstos en el citat període, i les operaciones de crèdit que son necessàries per completar el finançament, amb indicació dels costos que generin.</t>
  </si>
  <si>
    <t>A.28</t>
  </si>
  <si>
    <t>Art. 166.1.c) RDLeg 2/2004
Art. 12.b), 115, 116, 117 i 118 RD 500/1990</t>
  </si>
  <si>
    <t>En tractar-se del pressupost de l'entitat local amb ens dependents, que consta l'estat de consolidació del pressupost de la mateixa entitat amb el de tots els pressupostos i estats de previsió dels seus organismes autònoms i societats mercantils, adequant-se al previst a les normes que li són d'aplicació</t>
  </si>
  <si>
    <t>A.29</t>
  </si>
  <si>
    <t>Art. 31 LO 2/2012
OEHA/3565/2008</t>
  </si>
  <si>
    <t>En tractar-se d'entitats incloses en l'àmbit subjectiu dels articles 111 i 135 del RDLeg 2/2004, que en el pressupost s'ha dotat un fons de contingència.</t>
  </si>
  <si>
    <t>A.30</t>
  </si>
  <si>
    <t>Art. 168.2 i.3 RDLeg 2/2004
Art. 122.4 L 40/2015
Art. 18.2 i .3  RD 500/1990
DT3 L 57/2003</t>
  </si>
  <si>
    <t>En tractar-se d'una entitat amb organismes autònoms, consorcis dependents i/o societats mercantils el capital de la qual pertany íntegra o majoritàriament a l'entitat local, que consten les propostes d'acord d'aprovació de cada un dels ens integrants aprovades per l'òrgan competent d'aquests acompanyada de la documentació establerta i que s'ha remès a l'entitat abans del dia 15 de setembre de l'exercici anterior al de la seva aprovació.</t>
  </si>
  <si>
    <t>A.31</t>
  </si>
  <si>
    <t>Art. 164 RDLeg 2/2004
Art. 5 RD 500/1990</t>
  </si>
  <si>
    <t>En tractar-se del pressupost general de l'entitat local amb organismes autònoms i/o societats mercantils el capital social de les quals pertany íntegrament a l'entitat local, que aquest està integrat pel pressupost de la pròpia entitat local, els dels organismes autònoms dependents d'aquesta i pels estats de previsió de despeses i ingressos de les societats mercantils el capital social de les quals pertany íntegrament a l'entitat local.</t>
  </si>
  <si>
    <t>B.</t>
  </si>
  <si>
    <t>Altres aspectes a revisar</t>
  </si>
  <si>
    <t>B.1</t>
  </si>
  <si>
    <t>A criteri de la intervenció</t>
  </si>
  <si>
    <t>C.</t>
  </si>
  <si>
    <t>Es fa constar</t>
  </si>
  <si>
    <t>C.1</t>
  </si>
  <si>
    <t>Art. 13 LO 2/2012
Art. 53 RDLeg 2/2004</t>
  </si>
  <si>
    <t>En tractar-se d'una entitat amb un nivell d'endeutament superior al 110% dels ingressos corrents liquidats o meritats en l'exercici immediatament anterior, es fa constar l'obligatorietat d'elaborar un pla economicofinancer amb el contingut i abast corresponent, i si s'escau, la impossiblitat de formalitzar les operacions d'endeutament pressupostades.</t>
  </si>
  <si>
    <t>C.2</t>
  </si>
  <si>
    <t>Art.16.2 RD 1463/2007
Art. 21 i 23 LO 2/2012
ACM 06/10/2020</t>
  </si>
  <si>
    <t>En tractar-se d'una entitat amb necessitat de finançament d'acord amb la LO 2/2012 d'estabilitat pressupostària i sostenibilitat financera, es fa constar que d'acord amb la suspensió de les regles fiscals aprovada pel Consell de Ministres de 6 d'octubre de 2020, no existeix l'obligació d'elaborar un pla economicofinancer.</t>
  </si>
  <si>
    <t>C.3</t>
  </si>
  <si>
    <t>Art. 169.4 RDLeg 2/2004 
Art. 20.3 RD 500/1990</t>
  </si>
  <si>
    <t>Es fa constar que el pressupost general definitivament aprovat s'ha de publicar en el butlletí oficial de la corporació si el tingués, en el de la província o si s'escau de la comunitat autònoma uniprovincial, resumit per capítols, de cada un dels pressupostos que l'integren.</t>
  </si>
  <si>
    <t>D.</t>
  </si>
  <si>
    <t>Altres es fa constar</t>
  </si>
  <si>
    <t>D.1</t>
  </si>
  <si>
    <t>PRESSUPOST GENERAL</t>
  </si>
  <si>
    <t>Avaluació del compliment de la sostenibilitat financera</t>
  </si>
  <si>
    <t>Àmbit subjectiu</t>
  </si>
  <si>
    <t>Règim pressupostari</t>
  </si>
  <si>
    <t>Nom entitat local</t>
  </si>
  <si>
    <t>Limitatiu</t>
  </si>
  <si>
    <t>Nom Organisme autònom / Consorci adscrit 1</t>
  </si>
  <si>
    <t>Nom Organisme autònom / Consorci adscrit 2</t>
  </si>
  <si>
    <t>Nom Organisme autònom / Consorci adscrit 3</t>
  </si>
  <si>
    <t>Nom EPE / Societat municipal / Fundació 1</t>
  </si>
  <si>
    <t>Empresarial</t>
  </si>
  <si>
    <t>Nom EPE / Societat municipal / Fundació 2</t>
  </si>
  <si>
    <t>Nom EPE / Societat municipal / Fundació 3</t>
  </si>
  <si>
    <t>RÀTIO LEGAL DEL DEUTE VIU</t>
  </si>
  <si>
    <t>Deute viu previst a 31/12 exercici n</t>
  </si>
  <si>
    <t>Ingressos corrents del darrer exercici liquidat</t>
  </si>
  <si>
    <t>Ràtio</t>
  </si>
  <si>
    <t>DEUTE VIU PREVIST A 31/12 exercici n</t>
  </si>
  <si>
    <t>Concepte</t>
  </si>
  <si>
    <t>TOTAL</t>
  </si>
  <si>
    <t>Operacions vigents a 31/12 exercici n-1</t>
  </si>
  <si>
    <t>Deute viu a curt termini</t>
  </si>
  <si>
    <t>Deute viu a llarg termini</t>
  </si>
  <si>
    <t>Deute viu avalat</t>
  </si>
  <si>
    <t>Saldos no disposats d'operacions formalitzades</t>
  </si>
  <si>
    <t>Variació dels passius financers</t>
  </si>
  <si>
    <t>Previsió noves operacions (cap. 9 d'ingressos)</t>
  </si>
  <si>
    <t>Previsió d'amortització d'operacions (cap. 9 de despeses)</t>
  </si>
  <si>
    <t>INGRESSOS CORRENTS DEL DARRER EXERCICI LIQUIDAT</t>
  </si>
  <si>
    <t>DRN capítols 1 a 5 de la liquidació</t>
  </si>
  <si>
    <t>DRN per operacions corrents afectats a operacions de capital</t>
  </si>
  <si>
    <t>Article 35 Contribucions especials</t>
  </si>
  <si>
    <t>Concepte 396 Ingressos per actuacions d'urbanització</t>
  </si>
  <si>
    <t>Concepte 397 Aprofitaments urbanístics</t>
  </si>
  <si>
    <t>Ingressos d'explotació</t>
  </si>
  <si>
    <t>Import net de la xifra de negocis</t>
  </si>
  <si>
    <t>Treballs realitzats per l'empresa per al seu actiu</t>
  </si>
  <si>
    <t>Altres ingressos d'explotació</t>
  </si>
  <si>
    <t>Ingressos financers</t>
  </si>
  <si>
    <t>Ajust de consolidació per operacions internes (*)</t>
  </si>
  <si>
    <t>(*) OPERACIONS INTERNES (cap. 1-5)</t>
  </si>
  <si>
    <t>Entitat receptora</t>
  </si>
  <si>
    <t>Entitat pagadora</t>
  </si>
  <si>
    <t>Previsions inicials en cap. 1-5</t>
  </si>
  <si>
    <t>Subtotal</t>
  </si>
  <si>
    <t>Que l'expedient es proposa inicialment per l'òrgan competent de l'ens dependent.</t>
  </si>
  <si>
    <t>Que l'expedient es tramet a aquesta intervenció amb l'antelació suficient  per tal que el dia 15 de setembre de l'exercici anterior a la seva aprovació pugui ser tramès a l'Entitat Local.</t>
  </si>
  <si>
    <t>Que existeix informe favorable del responsable de l'expedient en el qual s'exposen els antecedents i disposicions legals o reglamentàries en què basa el seu criteri.</t>
  </si>
  <si>
    <t>Que consta la memòria explicativa del contingut del pressupost de l'entitat local i de les principals modificacions que es presenten en relació amb el vigent, subscrita pel president/a de la corporació.</t>
  </si>
  <si>
    <t>Que el pressupost que es proposa atén al principi d'anualitat coincidint l'exercici pressupostari amb l'any natural.</t>
  </si>
  <si>
    <t>Que el pressupost que es proposa atén al principi d'equilibri o prohibició del dèficit i per tant, s'aprova sense dèficit inicial.</t>
  </si>
  <si>
    <t>Que consta l'estat de despeses del pressupost, on s'inclouen, amb la deguda especificació, els crèdits necessaris per atendre al compliment de les obligacions i que les aplicacions pressupostàries s'adeqüen, amb caràcter general, a les previsions establertes a l'OEHA/3565/2008.</t>
  </si>
  <si>
    <t>Que consta l'estat d'ingressos del pressupost, on hi figuren les estimacions dels diferents recursos econòmics a liquidar durant l'exercici i que els conceptes d'ingrés s'adeqüen, amb caràcter general, a les previsions establertes a l'OEHA/3565/2008.</t>
  </si>
  <si>
    <t>Art. 168.1.c) RDLeg 2/2004
Art. 18.1.c) RD 500/1990
Art. 26 214/1990</t>
  </si>
  <si>
    <t>Que les bases utilitzades en l'informe economicofinancer per a justificar els crèdits previstos en el pressupost són coherents amb la informació existent i disponible en els sistemes d'informació comptable.</t>
  </si>
  <si>
    <t>Art. 34.1 L 39/2015
Art. 165 i 168.4 RDLeg 2/2004
Art. 9 i 18 RD 500/1990</t>
  </si>
  <si>
    <t>Art. 72.2.a) RD 500/1990</t>
  </si>
  <si>
    <t>Que s'estableix la forma d'expedició  i execució de les ordres de pagaments a justificar.</t>
  </si>
  <si>
    <t>Art. 72.2.b) RD 500/1990</t>
  </si>
  <si>
    <t>Que s'estableix la situació i disposició dels fons a justificar.</t>
  </si>
  <si>
    <t>Art. 72.2.c) RD 500/1990</t>
  </si>
  <si>
    <t>Que es determinen quins són els pagaments amb fons a justificar.</t>
  </si>
  <si>
    <t>Art. 72.2.d) RD 500/1990</t>
  </si>
  <si>
    <t>Que s'estableix la forma de comptabilització de les ordres de pagaments a justificar.</t>
  </si>
  <si>
    <t>Art. 72.2.d) RD 500/1990
Art. 24 i 27 RD 424/2017</t>
  </si>
  <si>
    <t>Que s'estableix la forma de control de les ordres de pagaments a justificar, atenent al previst al RD 424/2017.</t>
  </si>
  <si>
    <t>Art. 190 RDLeg 2/2004
Art. 72.2.e) RD 500/1990</t>
  </si>
  <si>
    <t>Que s'estableixen els límits quantitatius de les ordres de pagaments a justificar.</t>
  </si>
  <si>
    <t>Art. 190 RDLeg 2/2004
Art. 72.2.f) RD 500/1990</t>
  </si>
  <si>
    <t>Que s'estableixen les aplicacions pressupostàries a les que són d'aplicació les ordres de pagaments a justificar.</t>
  </si>
  <si>
    <r>
      <t xml:space="preserve">Art. 190.2 RDLeg 2/2004
</t>
    </r>
    <r>
      <rPr>
        <sz val="10"/>
        <color indexed="8"/>
        <rFont val="Calibri"/>
        <family val="2"/>
      </rPr>
      <t>Art. 70.1 i 72.2.g) RD 500/1990</t>
    </r>
  </si>
  <si>
    <t xml:space="preserve">Que s'estableix el règim de les justificacions de les ordres de pagaments a justificar, determinant el termini màxim de justificació dels fons per part dels habilitats, que no podrà ser superior als 3 mesos a comptar des del moment de la percepció dels corresponents fons. </t>
  </si>
  <si>
    <t>Art. 75.2.a) RD 500/1990</t>
  </si>
  <si>
    <t>Que s'estableixen les aplicacions pressupostàries amb què les despeses es podran atendre mitjançant bestretes de caixa fixa.</t>
  </si>
  <si>
    <t>Art. 75.2.b) RD 500/1990</t>
  </si>
  <si>
    <t>Que s'estableixen els límits quantitatius.</t>
  </si>
  <si>
    <t>Art. 75.2.c) RD 500/1990</t>
  </si>
  <si>
    <t>Que s'estableix el règim de reposicions.</t>
  </si>
  <si>
    <t>Art. 75.2.d) RD 500/1990</t>
  </si>
  <si>
    <t>Que s'estableix la situació i disposició dels fons.</t>
  </si>
  <si>
    <t>Art. 75.2.e) RD 500/1990</t>
  </si>
  <si>
    <t>Que s'estableix la forma de comptabilització de les bestretes de caixa fixa.</t>
  </si>
  <si>
    <t>Art. 75.2.e) RD 500/1990
Art. 25 i 27 RD 424/2017</t>
  </si>
  <si>
    <t>Que s'estableix la forma de control de les bestretes de caixa fixa, atenent al previst al RD 424/2017.</t>
  </si>
  <si>
    <t>Art. 74.4 RD 500/1990</t>
  </si>
  <si>
    <t xml:space="preserve">Que s'estableix el règim de les justificacions de les bestretes de caixa fixa, quedan obligats, els perceptors de fons, a justificar l'aplicació dels fons percebuts al llarg de l'exercici pressupostari en què es va constituir la bestreta, per tant, almenys, el mes de desembre de cada any. </t>
  </si>
  <si>
    <r>
      <t>Que en base als càlculs adjunts a aquest informe, es compleix l'objectiu d'estabilitat pressupostària d'acord amb l'art. 16.2 del RD 1463/2007.</t>
    </r>
    <r>
      <rPr>
        <b/>
        <i/>
        <sz val="10"/>
        <rFont val="Calibri"/>
        <family val="2"/>
      </rPr>
      <t/>
    </r>
  </si>
  <si>
    <r>
      <rPr>
        <b/>
        <sz val="10"/>
        <color rgb="FF00B0F0"/>
        <rFont val="Calibri"/>
        <family val="2"/>
      </rPr>
      <t xml:space="preserve">(*) </t>
    </r>
    <r>
      <rPr>
        <b/>
        <sz val="10"/>
        <color indexed="40"/>
        <rFont val="Calibri"/>
        <family val="2"/>
      </rPr>
      <t xml:space="preserve">EXCEL PER AL CÀLCUL
</t>
    </r>
  </si>
  <si>
    <t>Art. 21 i 23 LO 2/2012
Art. 16 RD 1463/2007
ACM 06/10/2020</t>
  </si>
  <si>
    <t>En tractar-se d'una entitat que no compleix l'objectiu d'estabilitat pressupostària en l'aprovació del pressupost, es fa constar que d'acord amb la suspensió de les regles fiscals aprovada pel Consell de Ministres de 6 d'octubre de 2020, no existeix l'obligació d'elaborar un pla economicofinancer.</t>
  </si>
  <si>
    <t>Art. 16 RD 1463/2007</t>
  </si>
  <si>
    <t>En tractar-se d'una entitat que no compleix l'objectiu d'estabilitat pressupostària en l'aprovació del pressupost, es fa constar l'obligatorietat de remetre l'informe a l'òrgan que exerceix la tutela financera, en el termini de 15 dies hàbils, comptats des de que el ple té coneixement d'aquest informe.</t>
  </si>
  <si>
    <t>AVALUACIÓ DE L'OBJECTIU D'ESTABILITAT PRESSUPOSTÀRIA EN L'APROVACIÓ DEL PRESSUPOST</t>
  </si>
  <si>
    <t>Avaluació del compliment de l'objectiu d'estabilitat pressupostària</t>
  </si>
  <si>
    <t>ENTITAT</t>
  </si>
  <si>
    <t>INGRÉS NO FINANCER</t>
  </si>
  <si>
    <t>DESPESA NO FINANCERA</t>
  </si>
  <si>
    <t>AJUSTOS DE LA PRÒPIA ENTITAT</t>
  </si>
  <si>
    <t>AJUSTOS PER OPERACIONS INTERNES</t>
  </si>
  <si>
    <t>CAPACITAT/ NECESSITAT DE FINANÇAMENT</t>
  </si>
  <si>
    <t>(1)</t>
  </si>
  <si>
    <t>(2)</t>
  </si>
  <si>
    <t>(3)</t>
  </si>
  <si>
    <t>(4)</t>
  </si>
  <si>
    <t>(5) = (1) - (2) + (3) + (4)</t>
  </si>
  <si>
    <t>Nom Entitat local</t>
  </si>
  <si>
    <t xml:space="preserve">CAPACITAT/NECESSITAT DE FINANÇAMENT DE LA CORPORACIÓ LOCAL   </t>
  </si>
  <si>
    <t>Ingressos no financers</t>
  </si>
  <si>
    <t>Previsions inicials d'ingressos</t>
  </si>
  <si>
    <t>1. Impostos directes</t>
  </si>
  <si>
    <t>2. Impostos indirectes</t>
  </si>
  <si>
    <t>3. Taxes, preus públics i altres ingressos</t>
  </si>
  <si>
    <t>4. Transferències corrents</t>
  </si>
  <si>
    <t>5. Ingressos patrimonials</t>
  </si>
  <si>
    <t>6. Alienació d'inversions reals</t>
  </si>
  <si>
    <t>7. Transferències de capital</t>
  </si>
  <si>
    <t>1. Total ingressos no financers</t>
  </si>
  <si>
    <t>Despeses no financeres</t>
  </si>
  <si>
    <t>Crèdits inicials de despeses</t>
  </si>
  <si>
    <t>1. Despeses de personal</t>
  </si>
  <si>
    <t>2. Despeses en béns corrents i serveis</t>
  </si>
  <si>
    <t>3. Despeses financeres</t>
  </si>
  <si>
    <t>5. Fons de contingència</t>
  </si>
  <si>
    <t>6. Inversions reals</t>
  </si>
  <si>
    <t>2. Total despeses no financeres</t>
  </si>
  <si>
    <t>3. SALDO PRESSUPOSTARI (1 - 2)</t>
  </si>
  <si>
    <t>Ajustos al saldo pressupostari en termes SEC</t>
  </si>
  <si>
    <t>Import</t>
  </si>
  <si>
    <t>1.    Ajust per recaptació d'ingressos capítols 1-3</t>
  </si>
  <si>
    <t>2.    Ajust per liquidació PTE</t>
  </si>
  <si>
    <t>3.    Interessos i diferències de canvi</t>
  </si>
  <si>
    <t>4.    (+/-) Ajust per grau d'execució de la despesa</t>
  </si>
  <si>
    <t>5.    Inversions realitzades per compte de la corporació local</t>
  </si>
  <si>
    <t>6.    Ingressos per vendes d'accions (privatitzacions)</t>
  </si>
  <si>
    <t>7.    Dividends i participació en beneficis</t>
  </si>
  <si>
    <t>8.    Ingressos obtinguts del pressupost de la Unió Europea</t>
  </si>
  <si>
    <t>9.    Operacions de permuta financera (SWAPS)</t>
  </si>
  <si>
    <t>10.  Operacions de reintegrament i execució d'avals</t>
  </si>
  <si>
    <t>11.  Aportacions de capital</t>
  </si>
  <si>
    <t>12.  Assumpció i cancelació de deutes</t>
  </si>
  <si>
    <t>13.  Despeses realitzades en l'exercici pendents d'aplicar a pressupost (compte 413 segons Ordre HAC/1364/2018)</t>
  </si>
  <si>
    <t>14.  Adquisicions amb pagament ajornat</t>
  </si>
  <si>
    <t>15.  Arrendament financer</t>
  </si>
  <si>
    <t>16.  Contractes d'associació público privada (APP's)</t>
  </si>
  <si>
    <t>17.  Inversions realitzades per la corporació local per compte d'una altra administració pública</t>
  </si>
  <si>
    <t>18.  Prèstecs</t>
  </si>
  <si>
    <t>19.  Devolucions d'ingressos pendents d'aplicar a pressupost</t>
  </si>
  <si>
    <t>20.  Consolidació de transferències amb altres administracions públiques</t>
  </si>
  <si>
    <t>21.  Altres</t>
  </si>
  <si>
    <t>4. Total ajustos al saldo pressupostari en termes SEC</t>
  </si>
  <si>
    <t>5. Ajustos per operacions internes</t>
  </si>
  <si>
    <t>CAPACITAT/NECESSITAT DE FINANÇAMENT (3 + 4 - 5)</t>
  </si>
  <si>
    <t>AJUSTOS AL SALDO PRESSUPOSTARI EN TERMES SEC</t>
  </si>
  <si>
    <t>1. Ajust per recaptació d'ingressos capítol 1-3</t>
  </si>
  <si>
    <t>Article</t>
  </si>
  <si>
    <t>Previsions inicials darrer exercici liquidat</t>
  </si>
  <si>
    <t>Recaptat en el darrer exercici liquidat (pres. corrent + pres. tancats)</t>
  </si>
  <si>
    <t>% Recaptat / CI darrer exercici liquidat</t>
  </si>
  <si>
    <t>% a ajustar</t>
  </si>
  <si>
    <t>Ajust</t>
  </si>
  <si>
    <t>10. Impost sobre la renda</t>
  </si>
  <si>
    <t>11. Impost sobre el capital</t>
  </si>
  <si>
    <t>13. Impost sobre activitats econòmiques</t>
  </si>
  <si>
    <t>16. Recàrrecs sobre impostos directes de l'Estat i de la comunitat autònoma</t>
  </si>
  <si>
    <t>17. Recàrrecs sobre impostos directes d'altres ens locals</t>
  </si>
  <si>
    <t>18. Impostos directes extingits</t>
  </si>
  <si>
    <t>19. Altres impostos directes</t>
  </si>
  <si>
    <t>Total capítol 1</t>
  </si>
  <si>
    <t>21. Impostos sobre el valor afegit</t>
  </si>
  <si>
    <t>22. Sobre consums específics</t>
  </si>
  <si>
    <t>26. Recàrrecs sobre impostos indirectes de l'Estat i de la comunitat autònoma</t>
  </si>
  <si>
    <t>27. Recàrrecs sobre impostos indirectes d'altres ens locals</t>
  </si>
  <si>
    <t>28. Impostos indirectes extingits</t>
  </si>
  <si>
    <t>29. Altres impostos indirectes</t>
  </si>
  <si>
    <t>Total capítol 2</t>
  </si>
  <si>
    <t>30. Taxes per la prestació de serveis públics bàsics</t>
  </si>
  <si>
    <t>31. Taxes per la prestació de serveis públics de caràcter social i preferent</t>
  </si>
  <si>
    <t>32. Taxes per la prestació d'activitats de competència local</t>
  </si>
  <si>
    <t>33. Taxes per la utilització privativa o l'aprofitament del domini públic local</t>
  </si>
  <si>
    <t>34. Preus públics</t>
  </si>
  <si>
    <t>35. Contribucions especials</t>
  </si>
  <si>
    <t>36. Vendes</t>
  </si>
  <si>
    <t>38. Reintegraments d'operacions corrents</t>
  </si>
  <si>
    <t>39. Altres intressos</t>
  </si>
  <si>
    <t>Total capítol 3</t>
  </si>
  <si>
    <t>2. Ajust per liquidació PTE</t>
  </si>
  <si>
    <t>(+) Devolució de la liquidació negativa de 2008</t>
  </si>
  <si>
    <t>(+) Devolució de la liquidació negativa de 2009</t>
  </si>
  <si>
    <t>(+/-) Devolució de la liquidació negativa d'exercicis diferents a 2008 i 2009</t>
  </si>
  <si>
    <t>3. Interessos i diferències de canvi</t>
  </si>
  <si>
    <t>Estimació d'interessos meritats</t>
  </si>
  <si>
    <t>1. Interessos de deute públic (conceptes 300 i 320)</t>
  </si>
  <si>
    <t>2. Interessos de préstecs i altres operacions financeres (conceptes 310 i 330)</t>
  </si>
  <si>
    <t>3. Interessos de dipòsits, fiances (conceptes 340 i 341)</t>
  </si>
  <si>
    <t>4. Altres interessos (conceptes 352, 357 i 358)</t>
  </si>
  <si>
    <t>5. Operacions d'intercanvi financer (concepte 353)</t>
  </si>
  <si>
    <t>6. Despeses de formalització, emissió, modificació i cancel·lació (conceptes 301, 311, 321 i 331)</t>
  </si>
  <si>
    <t>7. Diferències de canvi (conceptes 322 i 332)</t>
  </si>
  <si>
    <t>8. Altres despeses financeres (conceptes 309, 319, 329, 339 i 359)</t>
  </si>
  <si>
    <t>4. Ajust per grau d'execució de la despesa</t>
  </si>
  <si>
    <t>Ajust aplicable únicament en l’avaluació del compliment dels objectius de la LOEPSF del projecte de pressupostos: compara els crèdits inicials del pressupost amb l’execució pressupostària prevista final, de manera que pot tenir signe positiu o negatiu en funció de si la previsió és de major o menor despesa respecte els crèdits inicialment pressupostats.</t>
  </si>
  <si>
    <r>
      <t xml:space="preserve">Opció 1. </t>
    </r>
    <r>
      <rPr>
        <sz val="10"/>
        <rFont val="Arial"/>
        <family val="2"/>
      </rPr>
      <t>Es disposa d'informació suficient per obtenir les estimacions de major o menor execució</t>
    </r>
  </si>
  <si>
    <t>Estimació de major(+) / menor(-) execució</t>
  </si>
  <si>
    <r>
      <rPr>
        <b/>
        <sz val="10"/>
        <rFont val="Arial"/>
        <family val="2"/>
      </rPr>
      <t>Opció 2.</t>
    </r>
    <r>
      <rPr>
        <sz val="10"/>
        <rFont val="Arial"/>
        <family val="2"/>
      </rPr>
      <t xml:space="preserve"> Si no es disposa d’informació suficient per obtenir les estimacions, es pot fer en funció de l’experiència acumulada d’exercicis anteriors sobre les diferències entre les previsions pressupostàries i l’execució real. Per exemple, l’aplicació de la mitjana dels percentatges d’execució (ORN respecte els crèdits inicials) dels darrers anys liquidats, en els capítols de despeses no financeres (1 a 7):</t>
    </r>
  </si>
  <si>
    <t>Capítol</t>
  </si>
  <si>
    <t>% execució exercici n-4 (ORN/CI*100)</t>
  </si>
  <si>
    <t>% execució exercici n-3 (ORN/CI*100)</t>
  </si>
  <si>
    <t>% execució exercici n-2 (ORN/CI*100)</t>
  </si>
  <si>
    <t>Mitjana % execució</t>
  </si>
  <si>
    <t>Crèdits inicials exercici n</t>
  </si>
  <si>
    <t>a</t>
  </si>
  <si>
    <t>b</t>
  </si>
  <si>
    <t>c</t>
  </si>
  <si>
    <t>d = (a+b+c)/3</t>
  </si>
  <si>
    <t>e</t>
  </si>
  <si>
    <t>f = e*(100-d/100)</t>
  </si>
  <si>
    <t>Cap. 1 - Despeses de personal</t>
  </si>
  <si>
    <t>Cap. 2 - Despeses en béns corrents i serveis</t>
  </si>
  <si>
    <t>Cap. 3 - Despeses financeres</t>
  </si>
  <si>
    <t>Cap. 4 - Transferències corrents</t>
  </si>
  <si>
    <t>Cap. 6 - Inversions reals</t>
  </si>
  <si>
    <t>Cap. 7 - Transferències de capital</t>
  </si>
  <si>
    <t>5. Inversió realitzada per compte de la corporació local (ajust per inversions realitzades per una unitat no integrada en la corporació local per a l'entitat local)</t>
  </si>
  <si>
    <t>Crèdits inicials de despeses per pagaments a l'entitat que realitza la inversió</t>
  </si>
  <si>
    <t>Estimació del valor de la inversió anual</t>
  </si>
  <si>
    <t>6. Ingressos per vendes d'accions (privatitzacions)</t>
  </si>
  <si>
    <t>Previsions inicials d'ingressos en capítols 1 a 7 per la venda d'accions d'empreses públiques</t>
  </si>
  <si>
    <t>7. Dividends i participació en beneficis</t>
  </si>
  <si>
    <t>Previsions inicials d'ingressos en el capítol 5 per dividends no procedents de resultats ordinaris (plusvàlues procedents de la venda d'actius, revaloritzacions, repartiment de reserves acumulades...)</t>
  </si>
  <si>
    <t>8. Ingressos obtinguts del pressupost de la Unió Europea</t>
  </si>
  <si>
    <t>Estimació de la despesa total certificada i remesa a la Unitat Administradora</t>
  </si>
  <si>
    <t>% de finançament</t>
  </si>
  <si>
    <t>Import resultant d’aplicar el % de cofinançament a la despesa certificada i remesa</t>
  </si>
  <si>
    <t>9. Operacions de permuta financera (SWAPS)</t>
  </si>
  <si>
    <t>Previsions inicials d'ingressos en cap. 1-7 per operacions de permuta financera per divises</t>
  </si>
  <si>
    <t>Crèdits inicials de despeses en cap. 1-7 per operacions de permuta financera per divises</t>
  </si>
  <si>
    <t>Operacions de permuta financera per divises previstes en els capítol 1 a 7 d'ingressos i despeses</t>
  </si>
  <si>
    <t>10. Operacions de reintegrament i execució d'avals</t>
  </si>
  <si>
    <t>a) Reintegraments d'avals registrats en el capítol 8 d'ingressos</t>
  </si>
  <si>
    <t>Previsió de cobraments en cap. 8 d'ingressos per reintegrament d'avals</t>
  </si>
  <si>
    <t>b) Execució d'avals registrats en el capítol 8 de despeses</t>
  </si>
  <si>
    <t>Previsió de pagaments en cap. 8 de despeses per execució d'avals</t>
  </si>
  <si>
    <t>c) Reintegraments d'avals registrats en capítols 1-7 de despeses</t>
  </si>
  <si>
    <t>Previsions inicials d'ingressos en cap. 1-7 per reintegraments d'avals</t>
  </si>
  <si>
    <t>Cobraments previstos en cap. 1-7 d'ingressos per reintegraments d'avals</t>
  </si>
  <si>
    <t>d) Execució d'avals registrats en capítols 1-7 de despeses</t>
  </si>
  <si>
    <t>Crèdits inicials de despeses en cap. 1-7 per execució d'avals</t>
  </si>
  <si>
    <t>Pagaments previstos en cap. 1-7 de despeses per execució d'avals</t>
  </si>
  <si>
    <t>e) Execució d'avals en el seu venciment durant tres anys successius</t>
  </si>
  <si>
    <t>Deute total garantit pendent de venciment</t>
  </si>
  <si>
    <t>11. Aportacions de capital</t>
  </si>
  <si>
    <t>Crèdits inicials de despeses en el capítol 8 per aportacions de capital a unitats que tenen la consideració d'administracions públiques</t>
  </si>
  <si>
    <t>Previsions inicials d'ingressos en el capítol 8 per aportacions de capital a unitats que no tenen la consideració d'administracions públiques, de les quals no s'espera obtenir dividends o per sanejar pèrdues</t>
  </si>
  <si>
    <t>12. Assumpció i cancel·lació de deutes</t>
  </si>
  <si>
    <t>Assumpció de deutes d'empreses públiques</t>
  </si>
  <si>
    <t>Cancel·lació de deutes d'empreses públiques</t>
  </si>
  <si>
    <t>13. Despeses realitzades en l'exercici pendents d'aplicar al pressupost (compte 413 segons Ordre HAC/1364/2018)</t>
  </si>
  <si>
    <t>OPA exercici n-1 a aplicar en el pressupost de l'exercici n (saldo inicial compte 413)</t>
  </si>
  <si>
    <t>Previsió OPA exercici n (saldo final compte 413)</t>
  </si>
  <si>
    <t>14. Adquisicions amb pagament ajornat</t>
  </si>
  <si>
    <t>Estimació del valor del bé recepcionat</t>
  </si>
  <si>
    <t>Crèdits inicials de despeses per pagaments a efectuar per adquisicions amb pagament ajornat</t>
  </si>
  <si>
    <t>a) En l'exercici d'entrega del bé</t>
  </si>
  <si>
    <t>b) En exercicis posteriors a l'entrega del bé</t>
  </si>
  <si>
    <t>15. Arrendament financer</t>
  </si>
  <si>
    <t>Estimació del valor total del contracte</t>
  </si>
  <si>
    <t>Crèdits inicials de despeses en cap. 1-7 (amortització + interessos)</t>
  </si>
  <si>
    <t>a) En l'exercici de signatura del contracte</t>
  </si>
  <si>
    <t>b) En els exercicis posteriors a la signatura del contrace</t>
  </si>
  <si>
    <t>16. Contractes d'associacions público-privades</t>
  </si>
  <si>
    <t>Estimació del valor de la invesió anual</t>
  </si>
  <si>
    <t>Crèdits inicials de despeses per pagaments al soci privat</t>
  </si>
  <si>
    <t>17. Inversions realitzades per la corporació local per compte d'una altra administració pública (que no pertany a la corporació local)</t>
  </si>
  <si>
    <t>Crèdits inicials de despeses en cap. 6 per inversió realitzada per compte d'altres ens</t>
  </si>
  <si>
    <t>Previsions inicials d'ingressos per cobraments de l'administració destinatària de la inversió</t>
  </si>
  <si>
    <t>18. Préstecs</t>
  </si>
  <si>
    <t>Crèdits inicials de despeses en cap. 8 per concessió de préstecs de probabilitat reduïda de reemborsament</t>
  </si>
  <si>
    <t>Previsions inicials d'ingressos en cap. 8 per reintegrament dels préstecs</t>
  </si>
  <si>
    <t>Préstecs concedits de probabilitat reduïda de reemborsament</t>
  </si>
  <si>
    <t>19. Devolucions d'ingressos pendents d'aplicar al pressupost</t>
  </si>
  <si>
    <t>Devolucions d'ingressos pendents d'imputar al pressupost de l'exercici n-1 a aplicar al pressupost de l'exercici n (saldo inicial compte 418)</t>
  </si>
  <si>
    <t>Previsió de devolucions d'ingressos pendents d'imputar a pressupost de l'exercici n (saldo final compte 418)</t>
  </si>
  <si>
    <t>20. Consolidació de transferències amb altres administracions públiques</t>
  </si>
  <si>
    <t>Crèdits inicials de despeses previstos per l'entitat pagadora</t>
  </si>
  <si>
    <t>Previsions inicials d'ingressos de l'entitat local</t>
  </si>
  <si>
    <t>21. Altres</t>
  </si>
  <si>
    <t>Ajust (+/-)</t>
  </si>
  <si>
    <t>Ajust aplicable únicament a l'entitat local.</t>
  </si>
  <si>
    <t>Estimació de major (+)/menor (-) execució</t>
  </si>
  <si>
    <t>Devolucions d'ingressos pendents d'imputar a pressupost de l'exercici n-1 a aplicar al pressupost de l'exercici n (saldo inicial compte 418)</t>
  </si>
  <si>
    <t>Ingressos a efectes de comptabilitat nacional</t>
  </si>
  <si>
    <t>Previsió a final d'exercici</t>
  </si>
  <si>
    <t>1. Import net de la xifra de negocis</t>
  </si>
  <si>
    <t>2. Treballs realitzats per l'empresa per al seu actiu</t>
  </si>
  <si>
    <t>3. Ingressos accessoris i altres de gestió corrent</t>
  </si>
  <si>
    <t>4. Subvencions i transferències corrents</t>
  </si>
  <si>
    <t>5. Ingressos financers per interessos</t>
  </si>
  <si>
    <t>6. Ingressos de participacions en instruments de patrimoni (dividends)</t>
  </si>
  <si>
    <t>7. Ingressos excepcionals</t>
  </si>
  <si>
    <t>8. Aportacions patrimonials</t>
  </si>
  <si>
    <t>9. Subvencions de capital rebudes</t>
  </si>
  <si>
    <t>Despeses a efectes de comptabilitat nacional</t>
  </si>
  <si>
    <t>1. Aprovisionaments</t>
  </si>
  <si>
    <t>2. Despeses de personal</t>
  </si>
  <si>
    <t>3. Altres despeses d'explotació</t>
  </si>
  <si>
    <t>4. Despeses financeres i assimilats</t>
  </si>
  <si>
    <t>5. Impost de societats</t>
  </si>
  <si>
    <t>6. Altres impostos</t>
  </si>
  <si>
    <t>7. Despeses excepcionals</t>
  </si>
  <si>
    <t>8. Variació de l'immobilitzat material i intangible, d'inversions immobiliàries, d'existències</t>
  </si>
  <si>
    <t>9. Variació d'existències de productes acabats i en curs de fabricació del compte de PiG</t>
  </si>
  <si>
    <t>10. Aplicació de provisions</t>
  </si>
  <si>
    <t>11. Inversions efectuades per compte d'administracions i entitats públiques</t>
  </si>
  <si>
    <t>12. Ajudes, transferències i subvencions concedides</t>
  </si>
  <si>
    <t>3. Ajustos per operacions internes</t>
  </si>
  <si>
    <t>CAPACITAT/NECESSITAT DE FINANÇAMENT (1 + 2 + 3)</t>
  </si>
  <si>
    <t>Previsió de despeses de l'entitat pagadora</t>
  </si>
  <si>
    <t>Estats d'ingressos de l'entitat local</t>
  </si>
  <si>
    <t>Art. 34.1 L 39/2015
Art. 21.1.s) i 34.1.o) de la L 7/1985
Art. 21.4 RD 500/1990</t>
  </si>
  <si>
    <t>Que l'expedient es proposa a l'alcalde/essa-president/a de la corporació.</t>
  </si>
  <si>
    <t>Art. 21.4 RD 500/1990</t>
  </si>
  <si>
    <t>Que consta proposta motivada, dictada pel presiden/a de la corporació, dels ajustos de crèdits que hauran de ser objecte d'imputació a les corresponents aplicacions pressupostàries.</t>
  </si>
  <si>
    <t>Art. 169.6 RDLeg 2/2004
Art. 112.5 L 7/1985</t>
  </si>
  <si>
    <t>Que en iniciar-se l'exercici econòmic, no ha entrat en vigor el pressupost corresponent de l'exercici.</t>
  </si>
  <si>
    <t>Art. 164, 165.1.a) i 167.3 RDLeg 2/2004
Art. 8.a) RD 500/1990</t>
  </si>
  <si>
    <t>Que consta l'estat de despeses del pressupost de l'entitat local.</t>
  </si>
  <si>
    <t>Art. 164 i 165.1.b) RDLeg 2/2004
Art. 8.b) RD 500/1990</t>
  </si>
  <si>
    <t>Que consta l'estat d'ingressos del pressupost de l'entitat local.</t>
  </si>
  <si>
    <t>Que es prorroguen, com a màxim, els crèdits inicials del pressupost de l'exercici anterior.</t>
  </si>
  <si>
    <t>Art. 169.6 RDLeg 2/2004
Art. 21.2 RD 500/1990
Art 22.2.a) L 38/2003
RD 887/2006</t>
  </si>
  <si>
    <t>Que la pròrroga del pressupost general no afecta a modificacions de crèdit ni a crèdits destinats a serveis o programes que havien de concloure en l'exercici anterior o que estan finançats amb crèdit o altres ingressos específics o afectats que, exclusivament, s'havien de percebre en aquest exercici, ni es preveuen subvencions nominatives en l'estat de despeses.</t>
  </si>
  <si>
    <t>Que s'atén al principi d'equilibri o prohibició del dèficit i per tant, el pressupost que es proposa, s'aprova sense dèficit inicial.</t>
  </si>
  <si>
    <t>Art. 21.3 RD 500/1990</t>
  </si>
  <si>
    <t>En tractar-se d'un pressupost prorrogat ajustat a l'alça, que s'ha obtingut un marge en relació amb el límit global dels crèdits inicials de referència un cop ajustats a la baixa els crèdits inicials del pressupost anterior.</t>
  </si>
  <si>
    <t>En tractar-se d'un pressupost prorrogat ajustat a l'alça, que aquests ajustaments a l'alça en els crèdits del pressupost prorrogat s'han realitzat, en concòrrer simultàniament les circumstàncies següents: Que existeixen compromisos ferms de despeses a realitzar en l'exercici corrent que corresponen a unes majors càrregues financeres anuals generades per operacions de crèdit autoritzades en els exercicis anteriors i, que el marge dels crèdits no incorporables, relatiu a la dotació de serveis o programes que hagin conclòs en l'exercici immediatament anterior, permeti realitzar l'ajustament corresponent fins al límit global assenyalat, encara que només es puguin dotar parcialment els majors compromisos vinculats al reemborsament de les operacions de crèdit corresponents.</t>
  </si>
  <si>
    <r>
      <t>Art. 34.1 L 39/2015
Art. 179.1 RDLeg 2/2004
Art. 9.2</t>
    </r>
    <r>
      <rPr>
        <sz val="10"/>
        <rFont val="Calibri"/>
        <family val="2"/>
      </rPr>
      <t>.c) i 40.2 RD 500/1990</t>
    </r>
  </si>
  <si>
    <t>Que l'expedient es proposa a l'òrgan competent, d'acord amb el previst a les bases d'execució del pressupost.</t>
  </si>
  <si>
    <r>
      <t>Art. 179.1 RDLeg 2/2004
Art. 9.2</t>
    </r>
    <r>
      <rPr>
        <sz val="10"/>
        <rFont val="Calibri"/>
        <family val="2"/>
      </rPr>
      <t>.c) i 40.2 RD 500/1990</t>
    </r>
  </si>
  <si>
    <t>Que la modificació de crèdit es tramita d'acord amb la regulació establerta a les bases d'execució del pressupost.</t>
  </si>
  <si>
    <t>Art. 169 i 179.4 RDLeg 2/2004
Art. 42 RD 500/1990</t>
  </si>
  <si>
    <t>Que l'expedient es tramet a aquesta intervenció amb l'antelació suficient per a què els crèdits siguin aprovats i executius dins del mateix exercici en què s'aprovi.</t>
  </si>
  <si>
    <t>Art. 172 RDLeg 2/2004</t>
  </si>
  <si>
    <t>Que la transferència es realitza a favor d'una aplicació adequada a la naturalesa de la despesa que es pretèn realitzar.</t>
  </si>
  <si>
    <t>Art. 40.1 RD 500/1990</t>
  </si>
  <si>
    <t>Que la modificació de crèdit no altera la quantia total del pressupost, atès que s'imputa l'import total o parcial d'un crèdit a altres aplicacions pressupostàries amb diferent nivell de vinculació jurídica.</t>
  </si>
  <si>
    <t>Art. 180.1.a) i 180.2 RDLeg 2/2004
Art. 41.1.a) i 41.2 RD 500/1990</t>
  </si>
  <si>
    <t>Que no s'afecten els crèdits ampliables ni els extraordinaris concedits durant l'exercici. (Aquesta limitació no afecta a programes d'imprevistos i funcions no classificades ni tampoc a crèdits modificats com a conseqüència de reorganitzacions administratives aprovades pel ple).</t>
  </si>
  <si>
    <t>Art. 180.1.b) i 180.2 RDLeg 2/2004
Art. 41.1.b) i 41.2 RD 500/1990</t>
  </si>
  <si>
    <t>Que no es minoren els crèdits que s'han incrementat amb suplements o transferències, excepte que afectin a crèdits de personal, ni els crèdits incorporats com a conseqüència de romanents no compromesos procedents de pressupostos tancats. (Aquesta limitació no afecta a programes d'imprevistos i funcions no classificades ni tampoc a crèdits modificats com a conseqüència de reorganitzacions administratives aprovades pel ple).</t>
  </si>
  <si>
    <t>Art. 180.1.c) i 180.2 RDLeg 2/2004
Art. 41.1.c) i 41.2 RD 500/1990</t>
  </si>
  <si>
    <t>Que no s'incrementen crèdits que han estat objecte de minoració com a conseqüència d'altres transferències, excepte que afectin a crèdits de personal. (Aquesta limitació no afecta a programes d'imprevistos i funcions no classificades ni tampoc a crèdits modificats com a conseqüència de reorganitzacions administratives aprovades pel ple).</t>
  </si>
  <si>
    <t>Art. 165.2 RDLeg 2/2004</t>
  </si>
  <si>
    <t>Que els crèdits que es minoren no es financen amb ingressos afectats, excepte si aquests ingressos són compatibles amb el destí d'aquests crèdits.</t>
  </si>
  <si>
    <t>Art. 34.1 L 39/2015
Art. 179.2 RDLeg 2/2004
Art. 40.3 RD 500/1990</t>
  </si>
  <si>
    <t>Que l'expedient es proposa al ple de la corporació, excepte que afecti a crèdits de personal que li correspon a l'òrgan competent que s'estableix a les bases d'execució del pressupost.</t>
  </si>
  <si>
    <t>En tractar-se d'una modificació de crèdit que ha d'aprovar el ple, que la proposta d'acord preveu les normes sobre informació, reclamació, recursos i publicitat aplicables a l'aprovació dels pressupostos de l'entitat (articles 169, 170 i 171 del RDLeg 2/2004).</t>
  </si>
  <si>
    <t>Es fa constar que el pressupost de l'entitat resultant de la modificació de crèdit definitivament aprovada s'haurà de publicar en el butlletí oficial de la corporació si el tingués, en el de la província o si s'escau de la comunitat autònoma uniprovincial, resumit per capítols.</t>
  </si>
  <si>
    <t>Art. 34.1 L 39/2015 
Art. 9.2 i 43.2 RD 500/1990</t>
  </si>
  <si>
    <t>Art. 9.2 i 43.2 RD 500/1990</t>
  </si>
  <si>
    <t>Art. 181 RDLeg 2/2004
Art. 43.1 RD 500/1990</t>
  </si>
  <si>
    <t>Que els ingressos són de naturalesa no tributària i deriven d'alguna de les operacions establertes en els articles 181 del RDLeg 2/2004 i 43.1 del RD 500/1990.</t>
  </si>
  <si>
    <t>Art. 44.a), 45 i 46 RD 500/1990</t>
  </si>
  <si>
    <r>
      <t>En tractar-se d'una generació finançada amb alienacions de béns de l'entitat local, i/o d'aportacions o compromisos ferms d'aportació de persones físiques o jurídiques</t>
    </r>
    <r>
      <rPr>
        <sz val="10"/>
        <color indexed="60"/>
        <rFont val="Calibri"/>
        <family val="2"/>
      </rPr>
      <t>,</t>
    </r>
    <r>
      <rPr>
        <sz val="10"/>
        <color indexed="8"/>
        <rFont val="Calibri"/>
        <family val="2"/>
      </rPr>
      <t xml:space="preserve"> que consta el reconeixement del dret o l'existència formal del compromís ferm d'aportació.</t>
    </r>
  </si>
  <si>
    <t>Art. 44.b) RD 500/1990</t>
  </si>
  <si>
    <t>En tractar-se d'una generació finançada amb prestació de serveis i/o de reemborsament de préstecs, que consta el reconeixement del dret, quedant la disponibilitat dels crèdits generats condicionada a l'efectiva recaptació dels drets.</t>
  </si>
  <si>
    <t>Art. 44.c) RD 500/1990</t>
  </si>
  <si>
    <t>En tractar-se d'una generació finançada amb reintegraments de pagaments indeguts amb càrrec al pressupost corrent, que consta l'efectivitat del cobrament del reintegrament.</t>
  </si>
  <si>
    <t>Art. 45.2) RD 500/1990</t>
  </si>
  <si>
    <t>Que l'import del crèdit generat en el pressupost de despeses no és superior a la quantia del compromís ferm d'ingrés o aportació.</t>
  </si>
  <si>
    <t>Art. 46 RD 500/1990</t>
  </si>
  <si>
    <r>
      <t xml:space="preserve">En tractar-se d'una generació finançada amb compromisos ferms d'aportació que s'extenen a exercicis futurs al que es concerten, </t>
    </r>
    <r>
      <rPr>
        <sz val="10"/>
        <color indexed="8"/>
        <rFont val="Calibri"/>
        <family val="2"/>
      </rPr>
      <t>que el crèdit que es genera correspon als recursos imputats en l'exercici corrent.</t>
    </r>
  </si>
  <si>
    <t>Art. 34.1 L 39/2015
Art. 9.2 i 39.3 RD 500/1990</t>
  </si>
  <si>
    <t>Art. 9.2 i 39.3 RD 500/1990</t>
  </si>
  <si>
    <t>Art. 178 RDLeg 2/2004
Art. 39.1 RD 500/1990</t>
  </si>
  <si>
    <t>Que l'aplicació pressupostària ampliable figura de manera taxativa i degudament explicitada a les bases d'execució del pressupost.</t>
  </si>
  <si>
    <t>Art. 178 RDLeg 2/2004
Art. 39.2 RD 500/1990</t>
  </si>
  <si>
    <t>Que l'aplicació pressupostària correspon a despeses finançades amb recursos expressament afectats.</t>
  </si>
  <si>
    <t>Art. 39.3 RD 500/1990</t>
  </si>
  <si>
    <t>Que el recurs de finançament està efectivament reconegut, i que a més, suposa uns majors drets sobre els previstos inicialment en el pressupost.</t>
  </si>
  <si>
    <t>Art. 39.1 RD 500/1990</t>
  </si>
  <si>
    <t>Que el recurs de finançament no prové d'una operació de crèdit.</t>
  </si>
  <si>
    <t>Art. 34.1 L 39/2015
Art. 177.2 RDLeg 2/2004
Art. 37.3 RD 500/1990</t>
  </si>
  <si>
    <t>Art. 177.5 RDLeg 2/2004
Art. 36.3 RD 500/1990
Art. 47.2.l) L 7/1985
Art. 54.1 RDLeg 781/1986
Art. 3.3.c) RD 128/2018</t>
  </si>
  <si>
    <t>En tractar-se d'una modificació finançada excepcionalment amb operacions de crèdit per a despesa corrent, que consta l'informe de la secretaria de la corporació.</t>
  </si>
  <si>
    <t>Art. 177.2 RDLeg 2/2004
Art. 38.2 RD 500/1990</t>
  </si>
  <si>
    <t>Que la proposta d'acord preveu les normes sobre informació, reclamació, recursos i publicitat aplicables al pressupost (articles 169, 170 i 171 del RDLeg 2/2004), excepte si es tracta de calamitat pública o similar previst a l'article 177.6 del RDLeg 2/2004.</t>
  </si>
  <si>
    <t>Art. 177.6 RDLeg 2/2004
Art. 38.4 RD 500/1990</t>
  </si>
  <si>
    <t>En tractar-se d'una proposta de modificació de crèdit com a conseqüència de calamitat pública o similar previst a l'article 177.6 del RDLeg 2/2004, que es fa constar aquesta circumstància a l'expedient, i a més, l'acord serà immediatament executiu.</t>
  </si>
  <si>
    <t>Art. 38.1 RD 500/1990</t>
  </si>
  <si>
    <t>Art. 177.4 RDLeg 2/2004
Art. 37.2 RD 500/1990</t>
  </si>
  <si>
    <t>Que s'especifica concretament l'aplicació pressupostària a suplementar i el recurs o mitjà que ha de finançar la despesa que es proposa.</t>
  </si>
  <si>
    <t>Que l'aplicació a suplementar és adequada a la naturalesa de la despesa que es pretén realitzar.</t>
  </si>
  <si>
    <t>Art. 177.1 RDLeg 2/2004
Art. 35 i 37.2.a) RD 500/1990</t>
  </si>
  <si>
    <t>Que en la memòria es justifica el caràcter específic i determinat  de la despesa a realitzar i la impossibilitat de demorar-la fins a l'exercici següent.</t>
  </si>
  <si>
    <t>Art. 37.2.b) RD 500/1990</t>
  </si>
  <si>
    <r>
      <t>Que en la memòria es justifica la insuficiència del saldo de crèdit no compromès en l'aplicació corresponent</t>
    </r>
    <r>
      <rPr>
        <sz val="10"/>
        <color indexed="60"/>
        <rFont val="Calibri"/>
        <family val="2"/>
      </rPr>
      <t xml:space="preserve"> </t>
    </r>
    <r>
      <rPr>
        <sz val="10"/>
        <color indexed="8"/>
        <rFont val="Calibri"/>
        <family val="2"/>
      </rPr>
      <t>en el nivell en el qual estigui establerta la vinculació jurídica.</t>
    </r>
  </si>
  <si>
    <t>Art, 177.4 RDLeg 2/2004
Art. 37.2.c) RD 500/1990</t>
  </si>
  <si>
    <t>En tractar-se d'un suplement de crèdit finançat amb nous o majors ingressos, que en la memòria es justifica que la resta d'ingressos s'estan efectuant amb normalitat, excepte aquells que tinguin caràcter finalista, i que es compleixen les condicions previstes a la LO 2/2012.</t>
  </si>
  <si>
    <t>Art, 177.4 RDLeg 2/2004
Art. 36 i 37 RD 500/1990</t>
  </si>
  <si>
    <t xml:space="preserve">En tractar-se d'un suplement de crèdit finançat amb romanent líquid de tresoreria, que es justifica l'existència de romanent líquid de tresoreria disponible per al finançament de la modificació. </t>
  </si>
  <si>
    <t>Art. 177.4 RDLeg 2/2004
Art. 36.1.c) RD 500/1990</t>
  </si>
  <si>
    <r>
      <t xml:space="preserve">En tractar-se d'un suplement de crèdit finançat amb anul·lacions o baixes de crèdit d'altres aplicacions del pressupost vigent, </t>
    </r>
    <r>
      <rPr>
        <sz val="10"/>
        <rFont val="Calibri"/>
        <family val="2"/>
      </rPr>
      <t>que en l'expedient s'acredita que corresponen a crèdits no compromesos i que s'estimen reduïbles sense perturbació del servei.</t>
    </r>
  </si>
  <si>
    <t>Art. 49 i 177.4 RDLeg 2/2004
Art. 36.2 RD 500/1990</t>
  </si>
  <si>
    <t>En tractar-se d'un suplement de crèdit finançat amb operacions de crèdit, que l'aplicació pressupostària a suplementar correspon a despeses d'inversió.</t>
  </si>
  <si>
    <t>Art. 177.5 RDLeg 2/2004
Art. 36.3 RD 500/1990</t>
  </si>
  <si>
    <t>En tractar-se d'una modificació finançada excepcionalment amb operacions de crèdit per a despesa corrent, que s'ha aprovat degudament l'operació de crèdit per finançar la despesa corrent, en els termes previstos a l'article 177.5 RDLeg 2/2004.</t>
  </si>
  <si>
    <t>Art. 177.5 RDLeg 2/2004
Art. 47.2 L 7/1985</t>
  </si>
  <si>
    <t>En tractar-se d'una modificació finançada excepcionalment amb operacions de crèdit per a despesa corrent es fa constar que es requerirà el vot favorable de la majoria absoluta del nombre legal de membres de la corporació per a l'aprovació de l'expedient.</t>
  </si>
  <si>
    <t xml:space="preserve"> </t>
  </si>
  <si>
    <t>Que en la memòria s'especifiquen les aplicacions pressupostàries objecte de crèdit extraordinari i el recurs o mitjà que ha de finançar la despesa que es proposa.</t>
  </si>
  <si>
    <t>Que l'aplicació objecte de crèdit extraordinari és adequada a la naturalesa de la despesa que es pretén realitzar</t>
  </si>
  <si>
    <t>Que en la memòria es justifica la inexistència de crèdit en l'estat de despeses en el nivell en el qual estigui establerta la vinculació jurídica.</t>
  </si>
  <si>
    <t>En tractar-se d'un crèdit extraordinari finançat amb nous o majors ingressos, que en la memòria es justifica que la resta d'ingressos s'estan efectuant amb normalitat, excepte aquells que tinguin caràcter finalista, i que es compleixen les condicions previstes a la LO 2/2012.</t>
  </si>
  <si>
    <t>En tractar-se d'un crèdit extraordinari finançat amb romanent líquid de tresoreria, que es justifica l'existència de romanent líquid de tresoreria disponible per al finançament de la modificació.</t>
  </si>
  <si>
    <r>
      <t xml:space="preserve">En tractar-se d'un crèdit extraordinari finançat amb anul·lacions o baixes de crèdit d'altres aplicacions del pressupost vigent, </t>
    </r>
    <r>
      <rPr>
        <sz val="10"/>
        <rFont val="Calibri"/>
        <family val="2"/>
      </rPr>
      <t>que en l'expedient s'acredita que corresponen a crèdits no compromesos i que s'estimen reduïbles sense perturbació del servei.</t>
    </r>
  </si>
  <si>
    <t>En tractar-se d'un crèdit extraordinari finançat amb operacions de crèdit, que l'aplicació pressupostària correspon a despeses d'inversió.</t>
  </si>
  <si>
    <t>Art. 34.1 L 39/2015
Art. 9.2 i 47.3 RD 500/1990</t>
  </si>
  <si>
    <t>Art. 47.3 RD 500/1990</t>
  </si>
  <si>
    <t>Regla 19 OHAP/1781/2013</t>
  </si>
  <si>
    <t>Que l'expedient d'incorporació de romanents de crèdit incorpora l'oportuna certificació d'existència de romanent de crèdit suficient de l'exercici anterior, és sobre els saldos de romanents de crèdit classificats com a incorporables, i s'hi inclou cada aplicació pressupostària al nivell de vinculació jurídica dels crèdits vigent en l'exercici de procedència.</t>
  </si>
  <si>
    <t>Art. 47.1 i 47.2 RD 500/1990</t>
  </si>
  <si>
    <t>En tractar-se de crèdits que no emparen projectes amb finançament afectat, que corresponen a crèdits del pressupost de despeses de l'exercici immediatament anterior.</t>
  </si>
  <si>
    <t>Art. 182.1.a) i 182.2 RDLeg 2/2004
Art. 47.1.a i 47.4) RD 500/1990</t>
  </si>
  <si>
    <t>En tractar-se d'una incorporació de romanents de crèdit procedent de crèdits extraordinaris o suplements de crèdit, o bé de transferències de crèdit concedits o autoritzats, respectivament, en l'últim trimestre de l'exercici, que els romanents incorporats s'apliquen per a les mateixes despeses que van motivar la seva concessió i autorització, segons el cas.</t>
  </si>
  <si>
    <t>Art. 182.1.b) RDLeg 2/2004
Art. 47.1.b) RD 500/1990</t>
  </si>
  <si>
    <t>En incorporar-se compromisos de despeses, que els crèdits que es proposen emparen compromisos de l'exercici anterior a què fan referència els articles 26.2.b) del RD 500/1990 i 176.2.b) del RDLeg 2/2004.</t>
  </si>
  <si>
    <t>Art. 182.1.c) RDLeg 2/2004
Art. 47.1.c) RD 500/1990</t>
  </si>
  <si>
    <t>En incorporar-se crèdit no utilitzat, que prové d'operacions de capital.</t>
  </si>
  <si>
    <t>Art. 182.1.d) RDLeg 2/2004
Art. 47.1.d) RD 500/1990</t>
  </si>
  <si>
    <t xml:space="preserve">En incorporar-se crèdits autoritzats en funció de l'efectiva recaptació de drets afectats, que s'acredita la recaptació dels drets. </t>
  </si>
  <si>
    <t>Art. 47.2 RD 500/1990</t>
  </si>
  <si>
    <t>Que els crèdits que es proposen no han estat declarats no disponibles.</t>
  </si>
  <si>
    <t>Art. 48.1 i 48.2 RD 500/1990</t>
  </si>
  <si>
    <t>En tractar-se d'una incorporació de romanents de crèdit que no correspon a despeses amb finançament afectat, que els recursos que la financen són el romanent líquid de tresoreria o els nous o majors ingressos recaptats sobre els totals previstos en el pressupost corrent, i que aquests són suficients.</t>
  </si>
  <si>
    <t>Art. 182.3 RDLeg 2/2004
Art. 47.5 RD 500/1990</t>
  </si>
  <si>
    <t>En tractar-se de crèdits que emparen projectes amb finançament afectat, que l'import proposat és igual o inferior a l'import dels romanents de crèdit amb finançament afectat aprovats amb la liquidació del pressupost de l'exercici anterior.</t>
  </si>
  <si>
    <t>Art. 48.1 i 48.3 RD 500/1990</t>
  </si>
  <si>
    <t>En tractar-se d'una incorporació de romanents de crèdit per a despeses amb finançament afectat, que els recursos que financen la part de despesa afectada són, preferentment, els excessos de finançament i els compromisos ferms d'aportació afectats als romanents que es volen incorporar, o sinó, els recursos genèrics establerts a l'article 48.2 del RD 500/1900, pel que fa a la part finançada sense recursos afectats, i que aquests recursos són suficients i no afectats</t>
  </si>
  <si>
    <t>Art. 34.1 L 39/2015
Art. 49 RD 500/1990</t>
  </si>
  <si>
    <t>Art. 50 RD 500/1990</t>
  </si>
  <si>
    <t>Que l'import del crèdit que es dóna de baixa per anul·lació no és superior al saldo del crèdit de l'aplicació pressupostària.</t>
  </si>
  <si>
    <t>Que en l'expedient es justifica que el saldo del crèdit s'estima reduïble o anul·lable i no pertorba el respectiu servei.</t>
  </si>
  <si>
    <t>Art. 51 RD 500/1990</t>
  </si>
  <si>
    <t>Que la baixa per anul·lació de crèdits es destina al finançament de romanents de tresoreria negatius, al finançament de crèdits extraordinaris i suplements de crèdit o a l'execució d'altres acords del ple de l'entitat local.</t>
  </si>
  <si>
    <t>Art. 34.1 L 39/2015
Art. 191.3 RDLeg 2/2004
Art. 90.1 RD 500/1990</t>
  </si>
  <si>
    <t>Art. 192.2 RDLeg 2/2004</t>
  </si>
  <si>
    <t>En tractar-se d'una entitat amb organismes autònoms i/o consorcis dependents, que l'expedient inclou totes les propostes dels ens degudament informades per la intervenció.</t>
  </si>
  <si>
    <t>Art. 191.3 RDLeg 2/2004
Art. 89.2 RD 500/1990</t>
  </si>
  <si>
    <t>Que la liquidació s'ha confeccionat abans del primer de març de l'exercici següent.</t>
  </si>
  <si>
    <t>Art. 193.4 RDLeg 2/2004
Art. 90.2 RD 500/1990</t>
  </si>
  <si>
    <t>Que la proposta d'aprovació preveu que, un cop aprovada la liquidació, se'n donarà compte al ple a la primera sessió que es celebri.</t>
  </si>
  <si>
    <t>Art. 191.2 i 193bis RDLeg 2/2004
Art. 101, 102, 103 i 104 RD 500/1990
Ap. 24.6 Memòria OHAP/1781/2013</t>
  </si>
  <si>
    <r>
      <t>Que el romanent de tresoreria està configurat per les obligacions reconegudes i liquidades no satisfetes l'últim dia de l'exercici, els drets pendents de cobrament i els fons líquids a 31 de desembre, i a més, també s'han tingut en compte els possibles ingressos afectats i</t>
    </r>
    <r>
      <rPr>
        <sz val="10"/>
        <rFont val="Calibri"/>
        <family val="2"/>
      </rPr>
      <t xml:space="preserve"> els drets de difícil o impossible recaptació.</t>
    </r>
  </si>
  <si>
    <t>Art. 101.2 RD 500/1990</t>
  </si>
  <si>
    <t>Que els drets pendents de cobrament estan integrats pels drets pressupostaris liquidats durant l'exercici i d'exercicis anteriors pendents de cobrament i pels saldos dels comptes de deutors no pressupostaris.</t>
  </si>
  <si>
    <t>Art. 101.3 RD 500/1990</t>
  </si>
  <si>
    <t>Que les obligacions pendents de pagament estan integrades per les obligacions pressupostàries pendents de pagament reconegudes durant l'exercici o en exercicis anteriors i pels saldos dels comptes de creditors no pressupostaris.</t>
  </si>
  <si>
    <t>Art. 193bis RDLeg 2/2004</t>
  </si>
  <si>
    <t>Que en la determinació dels drets de difícil o impossible recaptació s'han aplicat, com a mínim, els percentatges establerts a l'art. 193 del RDL 2/2004.</t>
  </si>
  <si>
    <t>Art. 96 i 97 RD 500/1990
Regla 29.3, 3aPart.1.10è. i 3a.Part.2 OHAP/1781/2013</t>
  </si>
  <si>
    <t>Que el resultat pressupostari de l'exercici es determina per la diferència entre els drets pressupostaris liquidats nets durant l'exercici i les obligacions pressupostàries reconegudes netes durant el mateix període, a més, també s'han tingut en compte els possibles ajustaments referents a les obligacions finançades amb romanents de tresoreria i les diferències de finançament derivades de despeses amb finançament afectat.</t>
  </si>
  <si>
    <r>
      <t>Art. 98</t>
    </r>
    <r>
      <rPr>
        <sz val="10"/>
        <rFont val="Calibri"/>
        <family val="2"/>
      </rPr>
      <t xml:space="preserve"> RD 500/1990</t>
    </r>
  </si>
  <si>
    <t xml:space="preserve">Que els romanents de crèdit estan constituïts pels saldos de crèdits definitius no afectats al compliment d'obligacions reconegudes. </t>
  </si>
  <si>
    <t>Art. 94 RD 500/1990</t>
  </si>
  <si>
    <t>Que l'agrupació de pressupostos tancats està integrada pels drets pendents de cobrament i les obligacions reconegudes pendents de pagament a 31 de desembre.</t>
  </si>
  <si>
    <t>DA 16.6 RDLeg 2/2004</t>
  </si>
  <si>
    <t>En haver-se realitzat inversions financerament sostenibles, que en la liquidació hi consta la informació del grau de compliment dels criteris establerts a la DA16.6 del RDLeg 2/2004.</t>
  </si>
  <si>
    <t>Art. 193.1, 193.2 i 193.3 RDLeg 2/2004
Art. 105 RD 500/1990</t>
  </si>
  <si>
    <t>En tractar-se d'una liquidació del pressupost amb romanent de tresoreria negatiu, que es fa constar que en la primera sessió que celebri el ple de la corporació es determinaran els instruments a utilitzar per a la reducció d'aquest.</t>
  </si>
  <si>
    <t>Art. 193 RDLeg 2/2004
Apartat 8 NITF2019</t>
  </si>
  <si>
    <t>En tractar-se d'una liquidació del pressupost amb romanent de tresoreria negatiu, es fa constar que el ple ha d'aprovar un pla de sanejament financer a un termini màxim de 3 anys en els termes previstos a l'art. 53 de RDLeg 2/2004 i a l'art. 9.4 de l'annex 2 de l'Ordre ECF/138/2007 i que aquest romanent de tresoreria negatiu s'ha de regularitzar com a molt tard en el tancament comptable de l'exercici següent al de l'acord plenari d'aprovació d'aquest pla.</t>
  </si>
  <si>
    <t>En haver-se realitzat inversions financerament sostenibles, es fa constar que s'haurà de fer públic al portal web de la corporació la informació del grau de compliment dels criteris establerts a la DA16.6 del RDLeg 2/2004.</t>
  </si>
  <si>
    <t>C.4</t>
  </si>
  <si>
    <t>Art. 193.5 RDLeg 2/2004
Art. 91 RD 500/1990</t>
  </si>
  <si>
    <t>Es fa constar que s'haurà de remetre còpia de la liquidació del pressupost a l'Administració de l'Estat i a la comunitat autònoma abans de finalitzar el mes de març de l'exercici següent al que correspongui.</t>
  </si>
  <si>
    <t>Art. 34.1 L 39/2015
Art. 192.2 RDLeg 2/2004</t>
  </si>
  <si>
    <t>Que l'expedient es proposa a l'òrgan competent de l'ens dependent.</t>
  </si>
  <si>
    <t>En tractar-se d'una liquidació del pressupost amb romanent de tresoreria negatiu, que es fa constar a la proposta d'aprovació que en la primera sessió que celebri el ple de la corporació es determinaran els instruments a utilitzar per a la reducció d'aquest: La reducció del pressupost de l'exercici en l'import, com a màxim, del romanent de tresoreria negatiu; el concert d'una operació de crèdit, en els termes previstos a l'article 177.5 del RDLeg 2/2004, per l'import, com a màxim, del romanent de tresoreria negatiu i/o el pressupost de l'exercici següent s'aprovarà amb un superàvit inicial de quantia no inferior a l'import del romanent de tresoreria negatiu.</t>
  </si>
  <si>
    <t>Art. 53 RDLeg 2/2004
Annex 2.4 OECF/138/2007
NITF2019</t>
  </si>
  <si>
    <t>En tractar-se de romanent de tresoreria per a despeses generals negatiu, que es fa constar a la proposta que el ple haurà d'aprovar un pla de sanejament financer a un termini màxim de 3 anys.</t>
  </si>
  <si>
    <t>Que el romanent de tresoreria està configurat per les obligacions reconegudes i liquidades no satisfetes l'últim dia de l'exercici, els drets pendents de cobrament i els fons líquids a 31 de desembre, a més, també s'han tingut en compte els possibles ingressos afectats i els drets de difícil o impossible recaptació.</t>
  </si>
  <si>
    <t>Que en la determinació dels drets de difícil o impossible recaptació s'han aplicat, com a mínim, els següents límits: 
Minoració en un 25% dels drets pendents de cobrament liquidats dins dels pressupostos dels dos exercicis anteriors a la liquidació;
Minoració en un 50% dels drets pendents de cobrament liquidats dins del pressupost del tercer exercici anterior a la liquidació; 
Minoració en un 75% dels drets pendents de cobrament liquidats dins dels pressupostos quart i cinquè anteriors a la liquidació; 
Minoració en un 100% dels drets pendents de cobrament liquidats dins del pressupost de la resta d'exercicis anteriors a la liquidació.</t>
  </si>
  <si>
    <r>
      <t>Art. 98</t>
    </r>
    <r>
      <rPr>
        <sz val="10"/>
        <color indexed="8"/>
        <rFont val="Calibri"/>
        <family val="2"/>
      </rPr>
      <t xml:space="preserve"> RD 500/1990</t>
    </r>
  </si>
  <si>
    <r>
      <t xml:space="preserve">Que els romanents de crèdit estan constituïts pels saldos de crèdits definitius no afectats al compliment d'obligacions reconegudes. 
</t>
    </r>
    <r>
      <rPr>
        <sz val="10"/>
        <rFont val="Calibri"/>
        <family val="2"/>
      </rPr>
      <t>Integren els romanents de crèdit els saldos de disposicions (diferència entre despeses disposades o compromeses i obligacions reconegudes), saldos d'autoritzacions (diferència entre despeses autoritzades i despeses compromeses) i saldos de crèdit (suma dels crèdits disponibles, crèdits no disponibles i crèdits retinguts pendents d'utilitzar).</t>
    </r>
  </si>
  <si>
    <t>Art. 95 RD 500/1990</t>
  </si>
  <si>
    <t>Que les operacions que conformen l'agrupació de pressupostos tancats és objecte de comptabilitat independent a la referida al pressupost corrent.</t>
  </si>
  <si>
    <t>Art. 3.2 i 11.4 LO 2/2012
Art. 16.2 RD 1463/2007</t>
  </si>
  <si>
    <t>Que en base als càlculs adjunts en aquest informe, es compleix l'objectiu d'estabilitat pressuspostària.</t>
  </si>
  <si>
    <t xml:space="preserve">(*) EXCEL PER AL CÀLCUL
</t>
  </si>
  <si>
    <t>Art. 12 i DA6 LO 2/2012</t>
  </si>
  <si>
    <r>
      <t>Que en base als càlculs adjunts en aquest informe, es compleix la regla de la despesa.</t>
    </r>
    <r>
      <rPr>
        <i/>
        <sz val="10"/>
        <rFont val="Calibri"/>
        <family val="2"/>
      </rPr>
      <t xml:space="preserve"> (No procedeix per la suspensió de les regles fiscals aprovada pel Consell de Ministres de 6 d'octubre de 2020)</t>
    </r>
  </si>
  <si>
    <t>Art. 13 LO 2/2012
Art. 53 RDL 2/2004</t>
  </si>
  <si>
    <t>Que en base als càlculs adjunts en aquest informe, es compleix el límit de deute públic.</t>
  </si>
  <si>
    <t>Art. 21 LO 2/2012
Art. 16.2 i 19 RD 1463/2007
Art. 9.2 OHAP/2105/2012
Art. 116bis L 7/1985
ACM 06/10/2020</t>
  </si>
  <si>
    <t>En tractar-se d'una entitat que incompleix l'objectiu d'estabilitat pressupostària, es fa constar que d'acord amb la suspensió de les regles fiscals aprovada pel Consell de Ministres de 6 d'octubre de 2020, no existeix l'obligació d'elaborar un pla economicofinancer.</t>
  </si>
  <si>
    <t>Art. 12 i 21 LO 2/2012
Art. 9.2 OHAP/2105/2012
Art. 116bis L 7/1985</t>
  </si>
  <si>
    <r>
      <t xml:space="preserve">En tractar-se d'una entitat que no compleix la regla de la despesa, es fa constar l'obligatorietat d'elaborar un Pla econòmic financer d'acord al previst a l'article 21 de la LO 2/2012. </t>
    </r>
    <r>
      <rPr>
        <i/>
        <sz val="10"/>
        <rFont val="Calibri"/>
        <family val="2"/>
      </rPr>
      <t xml:space="preserve"> (No procedeix per la suspensió de les regles fiscals aprovada pel Consell de Ministres de 6 d'octubre de 2020)</t>
    </r>
  </si>
  <si>
    <t>En tractar-se d'una entitat que no compleix l'objectiu d'estabilitat pressupostària en la liquidació del pressupost, es fa constar l'obligatorietat de remetre l'informe a l'òrgan que exerceix la tutela financera, en el termini de 15 dies hàbils, comptats des de que el ple té coneixement d'aquest informe.</t>
  </si>
  <si>
    <t>AVALUACIÓ DE L'OBJECTIU D'ESTABILITAT PRESSUPOSTÀRIA, DE LA REGLA DE LA DESPESA I DEL LÍMIT DEL DEUTE EN L'APROVACIÓ DE LA LIQUIDACIÓ DEL PRESSUPOST I, SI S'ESCAU, EN L'APROVACIÓ DELS COMPTES ANUALS DE LES SOCIETATS NO FINANCERES</t>
  </si>
  <si>
    <t>Drets reconeguts nets</t>
  </si>
  <si>
    <t>Obligacions reconegudes netes</t>
  </si>
  <si>
    <t>Recaptat de pressupost corrent</t>
  </si>
  <si>
    <t>Recaptat de pressupostos tancats</t>
  </si>
  <si>
    <t>Total recaptat</t>
  </si>
  <si>
    <t>ORN</t>
  </si>
  <si>
    <t>Interessos meritats</t>
  </si>
  <si>
    <t>Ajust aplicable únicament en l’avaluació del compliment dels objectius de la LOEPSF del projecte de pressupostos</t>
  </si>
  <si>
    <t>ORN per pagaments a l'entitat que realitza la inversió</t>
  </si>
  <si>
    <t>Valor de la inversió anual</t>
  </si>
  <si>
    <t>DRN en capítols 1 a 7 per la venda d'accions d'empreses públiques</t>
  </si>
  <si>
    <t>DRN en el capítol 5 per dividends no procedents de resultats ordinaris (plusvàlues procedents de la venda d'actius, revaloritzacions, repartiment de reserves acumulades...)</t>
  </si>
  <si>
    <t>Despesa total certificada i remesa a la Unitat Administradora</t>
  </si>
  <si>
    <t>DRN</t>
  </si>
  <si>
    <t>DRN en cap. 1-7 per operacions de permuta financera per divises</t>
  </si>
  <si>
    <t>ORN en cap. 1-7 per operacions de permuta financera per divises</t>
  </si>
  <si>
    <t>Operacions de permuta financera per divises aplicades als capítol 1 a 7 d'ingressos i despeses</t>
  </si>
  <si>
    <t>Cobraments en cap. 8 d'ingressos per reintegrament d'avals</t>
  </si>
  <si>
    <t>Pagaments en cap. 8 de despeses per execució d'avals</t>
  </si>
  <si>
    <t>DRN en cap. 1-7 d'ingressos per reintegraments d'avals</t>
  </si>
  <si>
    <t>Cobraments en cap. 1-7 d'ingressos per reintegraments d'avals</t>
  </si>
  <si>
    <t>ORN en cap. 1-7 de despeses per execució d'avals</t>
  </si>
  <si>
    <t>Pagaments en cap. 1-7 de despeses per execució d'avals</t>
  </si>
  <si>
    <t>ORN en el capítol 8 per aportacions de capital a unitats que tenen la consideració d'administracions públiques</t>
  </si>
  <si>
    <t>ORN en el capítol 8 per aportacions de capital a unitats que no tenen la consideració d'administracions públiques, de les quals no s'espera obtenir dividends o per sanejar pèrdues</t>
  </si>
  <si>
    <t>OPA exercici n-1 aplicades al pressupost de l'exercici n (saldo inicial compte 413)</t>
  </si>
  <si>
    <t>OPA exercici n (saldo final compte 413)</t>
  </si>
  <si>
    <t>Valor del bé recepcionat</t>
  </si>
  <si>
    <t>Pagaments efectuats per adquisicions amb pagament ajornat</t>
  </si>
  <si>
    <t>Valor total del contracte</t>
  </si>
  <si>
    <t>Pagaments efectuats en cap. 1-7 (amortització + interessos)</t>
  </si>
  <si>
    <t>Valor de la invesió anual</t>
  </si>
  <si>
    <t>ORN per pagaments al soci privat</t>
  </si>
  <si>
    <t>ORN cap. 6 per inversió realitzada per compte d'altres ens</t>
  </si>
  <si>
    <t>DRN per cobraments de l'administració destinatària de la inversió</t>
  </si>
  <si>
    <t>ORN en el capítol 8 per concessió de préstecs de probabilitat reduïda de reemborsament</t>
  </si>
  <si>
    <t>DRN en el capítol 8 per reintegrament dels préstecs</t>
  </si>
  <si>
    <t>Devolucions d'ingressos pendents d'imputar a pressupost de l'exercici n-1 aplicades al pressupost de l'exercici n (saldo inicial compte 418)</t>
  </si>
  <si>
    <t>Devolucions d'ingressos pendents d'imputar a pressupost de l'exercici n (saldo final compte 418)</t>
  </si>
  <si>
    <t>ORN per l'entitat pagadora</t>
  </si>
  <si>
    <t>DRN per l'entitat local</t>
  </si>
  <si>
    <t>DRN per l'entitat receptora</t>
  </si>
  <si>
    <t>Ajust aplicable únicament a l'entitat local</t>
  </si>
  <si>
    <t>Avaluació del compliment de la regla de la despesa</t>
  </si>
  <si>
    <t>DESPESA MÀXIMA ADMISIBLE REGLA DE DESPESA</t>
  </si>
  <si>
    <t>DESPESA COMPUTABLE EXERCICI n</t>
  </si>
  <si>
    <t>Despesa computable exercici n-1</t>
  </si>
  <si>
    <t>Despesa computable exercici n-1 * taxa  creix. PIB</t>
  </si>
  <si>
    <t>Augments / Disminucions de recaptació</t>
  </si>
  <si>
    <t>Límit de la regla de la despesa exercici n</t>
  </si>
  <si>
    <t>(2) = (1) * (1 + taxa creix PIB)</t>
  </si>
  <si>
    <t>(4) = (2) + (3)</t>
  </si>
  <si>
    <t>(5)</t>
  </si>
  <si>
    <t>TAXA</t>
  </si>
  <si>
    <t xml:space="preserve">DIFERÈNCIA ENTRE EL "LÍMIT DE LA REGLA DE DESPESA" I LA "DESPESA COMPUTABLE"     </t>
  </si>
  <si>
    <t>Despeses pressupostàries</t>
  </si>
  <si>
    <t>Liquidació exercici n-1</t>
  </si>
  <si>
    <t>Liquidació exercici n</t>
  </si>
  <si>
    <t>Capítol 1</t>
  </si>
  <si>
    <t>Capítol 2</t>
  </si>
  <si>
    <t>Capítol 3 (conceptes 301, 311, 321, 331 i 357)</t>
  </si>
  <si>
    <t>Capítol 4</t>
  </si>
  <si>
    <t>Capítol 6</t>
  </si>
  <si>
    <t>Capítol 7</t>
  </si>
  <si>
    <t>1. Total capítols 1 a 7 de despeses (excepte interessos del deute)</t>
  </si>
  <si>
    <t>Ajustos als usos no financers en termes SEC</t>
  </si>
  <si>
    <t>1.    (-) Alienació de terrenys i altres inversions reals</t>
  </si>
  <si>
    <t>2.    (+/-) Inversions realitzades per compte de la corporació local</t>
  </si>
  <si>
    <t>3.    (+/-) Execució d'avals</t>
  </si>
  <si>
    <t>4.    (+) Aportacions de capital</t>
  </si>
  <si>
    <t>5.    (+/-) Assumpció i cancel·lació de deutes</t>
  </si>
  <si>
    <t>6.    (+/-) Despeses realitzades en l'exercici pendents d'aplicar al pressupost (compte 413 segons Ordre HAC/1364/2018)</t>
  </si>
  <si>
    <t>7.    (+/-) Pagaments a socis privats realitzats en el marc de les associacions público-privades</t>
  </si>
  <si>
    <t>8.    (+/-) Adquisicions amb pagament ajornat</t>
  </si>
  <si>
    <t>9.    (+/-) Arrendament financer</t>
  </si>
  <si>
    <t>10.  (+) Préstecs</t>
  </si>
  <si>
    <t>11.  (-) Inversions realitzades per la corporació local per compte d'una altra administració pública</t>
  </si>
  <si>
    <t>12.  (+/-) Ajust per grau d'execució de la despesa</t>
  </si>
  <si>
    <t>13.  (+/-) Altres (especificar)</t>
  </si>
  <si>
    <t>2. Ajustos al càlcul d'usos no financers en termes SEC</t>
  </si>
  <si>
    <t>3. Usos no financers en termes SEC, excepte interessos del deute (1 + 2)</t>
  </si>
  <si>
    <t>Pagaments per transferències (i altres operacions internes) a altres entitats que integren la corporació local</t>
  </si>
  <si>
    <t>4. (-) Pagaments per transferències (i altres operacions internes) a altres entitats que integren la corporació local</t>
  </si>
  <si>
    <t>Despesa finançada amb fons finalistes procedents de la Unió Europea o altres administracions públiques</t>
  </si>
  <si>
    <t>Unió Europea</t>
  </si>
  <si>
    <t>Estat</t>
  </si>
  <si>
    <t>Comunitat Autònoma</t>
  </si>
  <si>
    <t>Diputacions</t>
  </si>
  <si>
    <t>Altres administracions públiques</t>
  </si>
  <si>
    <t>5. (-) Despesa finançada amb fons finalistes procedents de la Unió Europea o altres administracions públiques</t>
  </si>
  <si>
    <t>Despesa realitzada en inversions financerament sostenibles</t>
  </si>
  <si>
    <t>6. (-) Despesa realitzada en inversions financerament sostenibles</t>
  </si>
  <si>
    <t>7. TOTAL DESPESA COMPUTABLE DE L'EXERCICI (3 - 4 - 5 - 6)</t>
  </si>
  <si>
    <t>Límit de la regla de la despesa</t>
  </si>
  <si>
    <t>Taxa creix. PIB exercici n</t>
  </si>
  <si>
    <t>Despesa computable exercici n-1  *  Taxa de creixement del PIB</t>
  </si>
  <si>
    <t>Augments (+) o disminucions (-) permanents de recaptació per canvis normatius (art. 12.4)</t>
  </si>
  <si>
    <t>8. LÍMIT DE LA REGLA DE LA DESPESA</t>
  </si>
  <si>
    <t>DIFERÈNCIA ENTRE EL "LÍMIT DE LA REGLA DE DESPESA" I LA "DESPESA COMPUTABLE" (8 - 7)</t>
  </si>
  <si>
    <t>AJUSTOS ALS USOS NO FINANCERS EN TERMES SEC</t>
  </si>
  <si>
    <t>13. Altres ((+/-) especificar)</t>
  </si>
  <si>
    <t>DESPESA FINANÇADA AMB FONS FINALISTES PROCEDENTS DE LA UNIÓ EUROPEA O ALTRES ADMINISTRACIONS PÚBLIQUES</t>
  </si>
  <si>
    <t>Projecte</t>
  </si>
  <si>
    <t>Coef. Finanç.</t>
  </si>
  <si>
    <t>Administració que finança la despesa</t>
  </si>
  <si>
    <t>Ajust (ORN * Coef. finanç.)</t>
  </si>
  <si>
    <t>Subtotal Unió Europea</t>
  </si>
  <si>
    <t>Subtotal Estat</t>
  </si>
  <si>
    <t>Subtotal comunitat autònoma</t>
  </si>
  <si>
    <t>Subtotal diputacions</t>
  </si>
  <si>
    <t>Subtotal altres administracions públiques</t>
  </si>
  <si>
    <t>DESPESA REALITZADA EN INVERSIONS FINANCERAMENT SOSTENIBLES</t>
  </si>
  <si>
    <t>Descripció de la inversió financerament sostenible</t>
  </si>
  <si>
    <t>Aplicació econòmica</t>
  </si>
  <si>
    <t>Grup de programa de despesa</t>
  </si>
  <si>
    <t>ORN finançades amb càrrec al superàvit de l'exercici n-2</t>
  </si>
  <si>
    <t>ORN finançades amb càrrec al superàvit de l'exercici n-1</t>
  </si>
  <si>
    <t>AUGMENTS O DISMINUCIONS PERMANENTS DE RECAPTACIÓ PER CANVIS NORMATIUS</t>
  </si>
  <si>
    <t>Breu descripció del canvi normatiu</t>
  </si>
  <si>
    <t>Import increment (+) /disminució (-)</t>
  </si>
  <si>
    <t>Comptes anuals exercici n-1</t>
  </si>
  <si>
    <t>Comptes anuals exercici n</t>
  </si>
  <si>
    <t>Aprovisionaments</t>
  </si>
  <si>
    <t>Despeses de personal</t>
  </si>
  <si>
    <t>Altres despeses d'explotació</t>
  </si>
  <si>
    <t>Impost de societats</t>
  </si>
  <si>
    <t>Altres impostos</t>
  </si>
  <si>
    <t>Despeses excepcionals</t>
  </si>
  <si>
    <t>Variacions de l'immobilitzat material i intangible; d'inversions immobiliàries, d'existèncias</t>
  </si>
  <si>
    <t>Variacions d'existèncias de productes acabats i en curs de fabricació, compte de PiG</t>
  </si>
  <si>
    <t>Aplicació de provisions</t>
  </si>
  <si>
    <t>Inversions efectuades per compte de l'entitat local</t>
  </si>
  <si>
    <t>Ajudes, transferències i subvencions concedides</t>
  </si>
  <si>
    <t>1. Usos no financers en termes SEC, excepte interessos del deute</t>
  </si>
  <si>
    <t>2. (-) Pagaments per transferències (i altres operacions internes) a altres entitats que integren la corporació local</t>
  </si>
  <si>
    <t>3. (-) Despesa finançada amb fons finalistes procedents de la Unió Europea o altres administracions públiques</t>
  </si>
  <si>
    <t>4. (-) Despesa realitzada en inversions financerament sostenibles</t>
  </si>
  <si>
    <t>5. TOTAL DESPESA COMPUTABLE DE L'EXERCICI (1 - 2 - 3 - 4)</t>
  </si>
  <si>
    <t>6. LÍMIT DE LA REGLA DE LA DESPESA</t>
  </si>
  <si>
    <t>DIFERÈNCIA ENTRE EL "LÍMIT DE LA REGLA DE DESPESA" I LA "DESPESA COMPUTABLE" (6 - 5)</t>
  </si>
  <si>
    <t>Avaluació del compliment del límit del deute</t>
  </si>
  <si>
    <t>Deute viu a 31/12</t>
  </si>
  <si>
    <t>Ingressos corrents de la liquidació</t>
  </si>
  <si>
    <t>DEUTE VIU A 31/12 exercici n</t>
  </si>
  <si>
    <t>Operacions vigents a 31/12/n</t>
  </si>
  <si>
    <t>INGRESSOS CORRENTS DE LA LIQUIDACIÓ exercici n</t>
  </si>
  <si>
    <t>(*) OPERACIONS INTERNES (cap 1-5)</t>
  </si>
  <si>
    <t>Que es proposa la dació de compte de l'informe al ple de la corporació.</t>
  </si>
  <si>
    <t>Art. 21 i 23  LO 2/2012
Art. 9.2 OHAP/2105/2012
Art. 116bis.2 L 7/1985
Art. 20 i 22.2 RD 1463/2007
Apartat 10 NITF2019</t>
  </si>
  <si>
    <t xml:space="preserve">En incomplir-se les regles fiscals en el moment de la liquidació del pressupost del primer exercici del pla economicofinancer, que s'acredita a l'expedient que s’han adoptat les mesures de gestió pressupostària necessàries per evitar l’incompliment en el segon exercici del pla. </t>
  </si>
  <si>
    <t>Apartat 10 NITF2019</t>
  </si>
  <si>
    <t xml:space="preserve">Es fa constar que, a efectes de seguiment del pla, cal trametre al Departament de la Vicepresidència i d’Economia i Hisenda, durant el primer semestre de cada exercici, les dades corresponents al tancament comptable de l’exercici anterior en els termes previstos a l’article 11 de l’Ordre ECF/138/2007 (formulari 12). </t>
  </si>
  <si>
    <t>Art. 22.2 RD 1463/2007
Apartat 10 NITF2019</t>
  </si>
  <si>
    <t xml:space="preserve">Es fa constar que en incomplir-se les regles fiscals en el moment de la liquidació del pressupost del segon exercici del pla, el ple de l’ens local ha d'aprovar un nou pla economicofinancer per a l’exercici en curs (l’exercici en què s’aprova la liquidació del segon exercici del pla inicial) i el següent. </t>
  </si>
  <si>
    <t>Art. 193.1 RDLeg 2/2004
Art. 105 RD 500/1990
Art. 34.1 L 39/2015</t>
  </si>
  <si>
    <t>Art. 172 i 175 RD 2568/1986
Art. 207 RDL 2/2004
Regles 52 i 53 OHAP/1781/2013</t>
  </si>
  <si>
    <t>Que existeix informe favorable del responsable de l'expedient, en el qual s'exposa la situació d'execució del pressupost i del moviment de la tresoreria per operacions pressupostàries independents i auxiliars en el que s'acredita el desenvolupament normal del pressupost.</t>
  </si>
  <si>
    <t>Art. 193.1 RDLeg 2/2004
Art. 105 RD 500/1990</t>
  </si>
  <si>
    <t>Que la reducció de despeses del nou pressupost per quantia igual al romanent de tresoreria negatiu es va aprovar pel ple de la corporació, després d'haver-se aprovat la liquidació.</t>
  </si>
  <si>
    <t xml:space="preserve">Que s'acredita que el desenvolupament normal del pressupost i la situació de la tresoreria permeten la revocació de la reducció de despeses del nou pressupost per quantia igual al dèficit produït. </t>
  </si>
  <si>
    <t>Art. 34.1 L 39/2015
Art. 52.2 RDLeg 2/2004</t>
  </si>
  <si>
    <t>En tractar-se d'una concertació o modificació d'una operació a curt termini que junt amb la resta d'operacions vives d'aquesta naturalesa no supera el 15% dels recursos corrents liquidats en l'exercici anterior, que l'expedient es proposa a l'alcalde/essa-president/a de la corporació.</t>
  </si>
  <si>
    <t>En tractar-se d'una concertació o modificació d'una operació a curt termini que junt amb la resta d'operacions vives d'aquesta naturalesa supera el 15% dels recursos corrents liquidats en l'exercici anterior, que l'expedient es proposa al ple de la corporació.</t>
  </si>
  <si>
    <t>Art. 54.1.b) RDLeg 781/1986
Art. 3.3.c) RD 128/2018
Art. 47.2.l L 7/1985</t>
  </si>
  <si>
    <t>En tractar-se de la concertació d'una operació de crèdit que supera el 10% dels recursos ordinaris del pressupost, que consta l'informe de la secretaria de la corporació.</t>
  </si>
  <si>
    <t>Art. 50 RDLeg 2/2004</t>
  </si>
  <si>
    <t xml:space="preserve">Que l'entitat local disposa del pressupost aprovat per a l'exercici en curs. </t>
  </si>
  <si>
    <t>En tractar-se d'una entitat local amb el pressupost prorrogat, que les anteriores operacions de tresoreria hagin estat retornades i es justifiqui aquest extrem a l'hora de suscriure la nova operació.</t>
  </si>
  <si>
    <t>Art. 51 RDLeg 2/2004</t>
  </si>
  <si>
    <t>Que l'operació de crèdit té una durada inferior a un any.</t>
  </si>
  <si>
    <t>Que l'import de l'operació de crèdit no supera, en el seu conjunt, el 30% dels ingressos liquidats per operacions corrents en l'exercici anterior.</t>
  </si>
  <si>
    <t>En tractar-se d'una operació de crèdit realitzada en el primer semestre de l'any sense que s'hagi produït la liquidació del pressupost de l'exercici anterior, que l'import de l'operació de crèdit no supera, en el seu conjunt, el 30% dels ingressos liquidats per operacions corrents en l'exercici anterior a aquest (n-2).</t>
  </si>
  <si>
    <t>Art. 48.bis.1 i 3 RDLeg 2/2004</t>
  </si>
  <si>
    <t>Que l'execució de l'actuació proposada compleix el principi de prudència financera, d'acord amb les condicions establertes per Resolució de 4 de juliol de 2017, de la secretaria general del Tresor i Política financera, pel que es defineix el principi de prudència financera aplicable a les operacions d'endeutament i derivats de les comunitats autònomes i entitats locals.</t>
  </si>
  <si>
    <t>Art. 52.2 RDLeg 2/2004</t>
  </si>
  <si>
    <t>En tractar-se d'una operació de crèdit que no supera en el seu conjunt el 30% dels ingressos liquidats per operacions corrents de l'exercici anterior es dedueix, que l'entitat local té capacitat per fer front en el temps a les obligacions de despesa derivades de la contractació de l'operació de tresoreria (interessos i despeses relacionades amb les diposicions de la pòlissa de tresoreria).</t>
  </si>
  <si>
    <t>Art. 53.5 i .6 RDLeg 2/2004</t>
  </si>
  <si>
    <t>En tractar-se d'una operació que precisa d'autorització, ja que es formalitza amb l'exterior o amb entitats financeres no residents a Espanya i/o que s'instrumenta mitjançant emissions de deute o qualsevol altra forma d'apel.lació al crèdit public d'acord al previst a la L 24/1988, es fa constar que no podran adquirir fermesa els compromisos de despesa vinculats a l'operació fins que no es disposi de la corresponent autorització.</t>
  </si>
  <si>
    <t>Art. 51 OTF</t>
  </si>
  <si>
    <t>Es fa constar l'obligatorietat de comunicar al Departament d'Economia i Finances l'operació de crèdit i/o aval a curt termini en el termini dels deu primers dies del mes següent a la formalització del contracte.</t>
  </si>
  <si>
    <t>Art. 55.1 i .4 RDLeg 2/2004</t>
  </si>
  <si>
    <t>Es fa constar l'obligatorietat de comunicar a la central de riscos del Ministeri d'Hisenda informació sobre l'operació de tresoreria concertada.</t>
  </si>
  <si>
    <t>Art. 47.2.l) L 7/1985</t>
  </si>
  <si>
    <t>En tractar-se d'una operació que supera el 10% recursos ordinaris, es fa constar que es requerirà el vot favorable de la majoria absoluta del nombre legal de membres de la corporació per a l'aprovació de l'expedient.</t>
  </si>
  <si>
    <t>C.5</t>
  </si>
  <si>
    <t>Art. 25.1 RD 1463/2007</t>
  </si>
  <si>
    <t>Es fa constar, que s'incorpora l'informe de control permanent sobre l'avaluació del compliment de l'objectiu d'estabilitat pressupostària de la liquidació del pressupost de l'exercici anterior i del pressupost aprovat per a l'exercici corrent.</t>
  </si>
  <si>
    <t>D</t>
  </si>
  <si>
    <t>En tractar-se d'una concertació o modificació d'una operació a llarg termini, l'import acumulat de les quals dins l'exercici econòmic no supera el 10% dels recursos de caràcter ordinari previstos en el pressupost, que l'expedient es proposa a l'alcalde/essa-president/a de la corporació.</t>
  </si>
  <si>
    <t>En tractar-se d'una concertació o modificació d'una operació a llarg termini, l'import acumulat de les quals dins l'exercici econòmic supera el 10% dels recursos de caràcter ordinari previstos en el pressupost, que l'expedient es proposa al ple de la corporació.</t>
  </si>
  <si>
    <t>Art. 54.1.b) RDLeg 781/1986
Art. 3.3.c) RD 128/2018
Art. 47.2.l)  L 7/1985</t>
  </si>
  <si>
    <t>Art. 53.1, .2 i 3 RDLeg 2/2004
DF 31 L 17/2012 OECF/138/2007</t>
  </si>
  <si>
    <t>En tractar-se de la concertació d'una operació de crèdit a llarg termini, sempre que l'estalvi net sigui negatiu i/o el volum total de deute viu excedeixi del 110% dels ingressos corrents liquidats o meritats de l'últim exercici pressupostari liquidat, que consta el pla de sanejament financer, aprovat pel ple, a realitzar en un termini no superior a tres anys, en el qual s'adoptin les mesures de gestió, tributàries, financeres i pressupostàries que permeti, com a mínim, ajustar a zero l'estalvi negatiu de l'entitat, organisme autònom o societat mercantil, excepte que es tracti del supòsit d'autorització d'una operació de crèdit que tingui com a finalitat la substitució d'operacions de crèdit a llarg termini concertades amb anterioritat, en la forma prevista per la llei, amb l'objectiu de disminuir la càrrega financera o el risc d'aquestes operacions, respecte a les obligacions derivades d'aquestes pendents de venciment, a més, que consta l'autorització de la formalització de les operacions previstes per part de l'òrgan de tutela financera.</t>
  </si>
  <si>
    <t>Art. 53.5.a) i b) RDLeg 2/2004</t>
  </si>
  <si>
    <t>En tractar-se de la concertació d'una operació de crèdit a llarg termini que es formalitza a l'exterior o amb entitats financeres no residents a Espanya, incloses les cessions a entitats financeres no residents de les participacions que ostenten entitats residents, en crèdits atorgats a les entitats locals, els seus organismes autònoms i els ens i societats mercantils dependents, que presentin serveis o produeixin béns que no es financen majoritàriament amb ingressos de mercat,  i/o que s'instrumenta mitjançant emissions de deute o qualsevol altra forma d'apelació al crèdit public, i/o denominada en euros i que es realitza dins de l'espai territorial dels països pertanyents a la Unió Europea i amb entitats finaceres residents en alguns dels països de la Unió Europea, que consta l'autorització de tutela financera.</t>
  </si>
  <si>
    <t>Art. 52.2 i 53 RDLeg 2/2004</t>
  </si>
  <si>
    <t>En tractar-se d'una operació de crèdit que el seu import anual no supera en el seu conjunt el 110% dels ingressos corrents liquidats o meritats de l'últim exercici pressupostari liquidat del pressupost de l'entitat es dedueix, que l'entitat local té capacitat per fer front en el temps a les obligacions de despesa derivades de la contractació de l'operació de crèdit.</t>
  </si>
  <si>
    <t>Que l'entitat local disposa del pressupost aprovat per a l'exercici en curs, excepte quan la concertació d'operacions de crèdit fa referència a operacions de crèdit a llarg termini per al finançament d'inversions vinculades directament a modificacions de crèdit tramitades en la forma prevista en els apartats 1, 2, 3 i 6 de l'article 177 del RDLeg 2/2004 que podrà ser pressupost prorrogat.</t>
  </si>
  <si>
    <t>Art. 53 RDLeg 2/2004
DF 31 L 17/2012</t>
  </si>
  <si>
    <t>En tractar-se d'una entitat inclosa en l'àmbit subjectiu dels articles 111 i 135 del RDLeg 2/2004 que hagi incomplert el principi d'estabilitat pressupostària i amb un volum d'endeutament superior al 75% dels ingressos corrents liquidats, en les operacions que es formalitzin en l'exterior (fora de la UE), en les que s'instrumentalizin mitjançant emissions de deute o qualsevol altre apel·lació de crèdit públic, en les entitats adherides a les mesures del Títol II del RD 8/2013 (mesures urgents contra la morositat), que es disposa d'autorització de l'òrgan de tutela financera en les operacions de deute a ll/t.</t>
  </si>
  <si>
    <t>Art. 53.6 RDLeg 2/2004</t>
  </si>
  <si>
    <t>En tractar-se d'una operació que precisa d'autorització, es fa constar que no podran adquirir fermesa els compromisos de despesa vinculats a l'operació fins que no es disposi de la corresponent autorització.</t>
  </si>
  <si>
    <t>Art. 13.5 LO 2/2012
Art. 25.1 RD 1463/2007</t>
  </si>
  <si>
    <t>Es fa constar, que s'incorpora l'informe de control permanent sobre l'avaluació del compliment de l'objectiu d'estabilitat pressupostària de la liquidació del pressupost de l'exercici anterior i del pressupost aprovat per a l'exercici corrent, en aplicació de l'article 16 del RD 1463/2007.</t>
  </si>
  <si>
    <t>Art. 4.1 OECF/138/2007</t>
  </si>
  <si>
    <t>Es fa constar l'obligatorietat de comunicar al Departament d'Economia i Finances l'operació de crèdit i/o aval a llarg termini en el termini dels deu primers dies del mes següent a la formalització del contracte.</t>
  </si>
  <si>
    <t>Es fa constar l'obligatorietat de comunicar a la central de riscos del Ministeri d'Hisenda informació sobre l'operació de crèdit concertada i la seva càrrega financera.</t>
  </si>
  <si>
    <t>CONCERTACIÓ O MODIFICACIÓ D'OPERACIONS DE CRÈDIT A LLARG TERMINI</t>
  </si>
  <si>
    <t>Càlcul de l'estalvi net</t>
  </si>
  <si>
    <t>DRETS RECONEGUTS NETS INGRESSOS CORRENTS LIQUIDACIÓ n-1</t>
  </si>
  <si>
    <t>a) Drets reconeguts nets corrents totals</t>
  </si>
  <si>
    <t>Ajustos als ingressos corrents:</t>
  </si>
  <si>
    <t>Article 35</t>
  </si>
  <si>
    <t>Concepte 396</t>
  </si>
  <si>
    <t>Concepte 397</t>
  </si>
  <si>
    <t>Ingressos no recorrents</t>
  </si>
  <si>
    <t>b) Total ajustos als ingressos corrents</t>
  </si>
  <si>
    <t>1. TOTAL INGRESSOS CORRENTS AJUSTATS (a - b)</t>
  </si>
  <si>
    <t>OBLIGACIONS RECONEGUDES NETES DESPESES CORRENTS CAP. 1, 2 I 4 LIQUIDACIÓ n-1</t>
  </si>
  <si>
    <t>2. Despeses corrents en béns i serveis</t>
  </si>
  <si>
    <t>c) Total despeses corrents cap. 1, 2 i 4</t>
  </si>
  <si>
    <t>ORN finançades amb romanent líquid de tresoreria:</t>
  </si>
  <si>
    <t>d) Total ORN finançades amb romanent líquid de tresoreria</t>
  </si>
  <si>
    <t>2. TOTAL DESPESES CORRENTS CAP. 1, 2 I 4 AJUSTADES (c - d)</t>
  </si>
  <si>
    <t>3. ESTALVI BRUT (1 - 2)</t>
  </si>
  <si>
    <t>4. Anualitat teòrica d'amortització</t>
  </si>
  <si>
    <t>5. ESTALVI NET (3 - 4)</t>
  </si>
  <si>
    <t>6. RATI LEGAL D'ESTALVI NET (5 / 1 * 100)</t>
  </si>
  <si>
    <t>En tractar-se d'una concertació o modificació d'una operació a llarg termini, l'import acumulat de les quals dins l'exercici econòmic no supera el 10% dels recursos de caràcter ordinari previstos en el pressupost, que l'expedient es proposa al president/a de l'ens dependent.</t>
  </si>
  <si>
    <t>En tractar-se d'una concertació o modificació d'una operació a llarg termini, l'import acumulat de les quals dins l'exercici econòmic supera el 10% dels recursos de caràcter ordinari previstos en el pressupost, que l'expedient es proposa a l'òrgan col.legiat competent de l'ens dependent.</t>
  </si>
  <si>
    <t>Art. 34.1 L 39/2015
Art. 54 RDLeg 2/2004</t>
  </si>
  <si>
    <t>Que consta la proposta d'autorització del ple de la corporació per a la concertació d'operacions de crèdit a llarg termini.</t>
  </si>
  <si>
    <t>En tractar-se de la concertació d'una operació de crèdit que supera el 10% dels recursos ordinaris del pressupost de l'ens dependent, que consta l'informe de la secretaria de la corporació.</t>
  </si>
  <si>
    <t>En tractar-se de la concertació d'una operació de crèdit a llarg termini, sempre que l'estalvi net sigui negatiu en termes consolidats, i/o el volum total de deute viu en termes consolidats excedeixi del 110% dels ingressos corrents liquidats o meritats de l'últim exercici pressupostari liquidat, que consta el pla de sanejament financer, aprovat pel ple, a realitzar en un termini no superior a tres anys, en el qual s'adoptin les mesures de gestió, tributàries, financeres i pressupostàries que permeti, com a mínim, ajustar a zero l'estalvi negatiu de l'entitat, organisme autònom o societat mercantil, excepte que es tracti del supòsit d'autorització d'una operació de crèdit que tingui com a finalitat la substitució d'operacions de crèdit a llarg termini concertades amb anterioritat, en la forma prevista per la llei, amb l'objectiu de disminuir la càrrega financera o el risc d'aquestes operacions, respecte a les obligacions derivades d'aquestes pendents de venciment, a més, que consta l'autorització de la formalització de les operacions previstes per part de l'òrgan de tutela financera.</t>
  </si>
  <si>
    <t>En tractar-se d'una operació de crèdit que el seu import anual no supera en el seu conjunt el 110% dels ingressos corrents liquidats o meritats de l'últim exercici pressupostari liquidat del pressupost de l'entitat en termes consolidats, es dedueix que l'entitat local té capacitat per fer front en el temps a les obligacions de despesa derivades de la contractació de l'operació de crèdit.</t>
  </si>
  <si>
    <t>Que l'entitat local disposa del pressupost aprovat per a l'exercici en curs, excepte quan la concertació d'operacions de crèdit fa referència a operacions de crèdit a llarg termini per al finançament d'inversions vinculades directament a modificacions de crèdit tramitades en la forma prevista en els apartats 1, 2, 3 i 6 de l'article 177 del RDLeg 2/2004, que podrà ser pressupost prorrogat.</t>
  </si>
  <si>
    <t>En tractar-se d'una entitat  inclosa en  l'àmbit subjectiu dels articles 111 i 135 del RDLeg 2/2004 que hagi incomplert el principi d'estabilitat pressupostària i amb un volum d'endeutament superior al 75% dels ingressos corrents liquidats, en les operacions que es formalitzin en l'exterior (fora de la UE), en les que s'instrumentalizin mitjançant emissions de deute o qualsevol altre apel·lació de crèdit públic, en les entitats adherides a les mesures del Títol II del RD 8/2013 (mesures urgents contra la morositat), que es disposa d'autorització de l'òrgan de tutela financera en les operacions de deute a ll/t.</t>
  </si>
  <si>
    <t>Art. 53.6 i 54 RDLeg 2/2004</t>
  </si>
  <si>
    <t>AUTORITZACIÓ PRÈVIA A LA CONCERTACIÓ D'OPERACIONS DE CRÈDIT A LLARG TERMINI D'ORGANISMES AUTÒNOMS I SOCIETATS MERCANTILS PER PART DEL PLE DE LA CORPORACIÓ</t>
  </si>
  <si>
    <t>Art. 34.1 L 39/2015
Art. 177.5 RDLeg 2/2004
Art. 36.3 RD 500/1990</t>
  </si>
  <si>
    <t>Art. 177.5 RDLeg 2/2004
Art. 47.2.l) L 7/1985
Art. 54.1 RDLeg 781/1986
Art. 3.3.c) RD 128/2018</t>
  </si>
  <si>
    <t>Que consta informe de la secretaria de la corporació.</t>
  </si>
  <si>
    <t>Art. 49.4 RDLeg 2/2004</t>
  </si>
  <si>
    <t>Que l'operació de crèdit s'instrumenta mitjançant un préstec o un crèdit concertat amb una entitat financera.</t>
  </si>
  <si>
    <t>Art. 177.5 RDLeg  2/2004
Art.36.3 RD 500/1990</t>
  </si>
  <si>
    <t>Que l'operació de crèdit té previst finançar noves o majors despeses per operacions corrents que en l'expedient es declaren expressament necessàries i urgents.</t>
  </si>
  <si>
    <t>Art. 177.5 RDLeg 2/2004
Art. 36.2 i 36.3 RD 500/1990</t>
  </si>
  <si>
    <r>
      <t xml:space="preserve">Que </t>
    </r>
    <r>
      <rPr>
        <sz val="10"/>
        <color indexed="8"/>
        <rFont val="Calibri"/>
        <family val="2"/>
      </rPr>
      <t>s'acredita la insuficiència d'altres mitjans de finançament previstos als articles 36.1 del RD 500/1990 i 177.4 del RDLeg 2/2004.</t>
    </r>
  </si>
  <si>
    <t>Que el seu import total anual no supera el 5% dels recursos per operacions corrents del pressupost de l'entitat.</t>
  </si>
  <si>
    <t>Que la càrrega financera total de l'entitat, qualsevol que en sigui la seva naturalesa, inclosa la derivada de les operacions projectades, no supera el 25% d'aquests recursos.</t>
  </si>
  <si>
    <t>Es fa constar que les operacions quedaran cancel.lades abans que es procedeixi a la renovació de la corporació que les concerti.</t>
  </si>
  <si>
    <t>Art. 177.5 RDLeg 2/2004
Art. 47 L 7/1985</t>
  </si>
  <si>
    <t>Es fa constar que es requerirà el vot favorable de la majoria absoluta del nombre legal de membres de la corporació per a l'aprovació de l'expedient.</t>
  </si>
  <si>
    <t>Art. 34.1 L 39/2015
Art. 49.4, 177.5 i 193.2 RDLeg 2/2004</t>
  </si>
  <si>
    <t>Art. 49.4, 177.5 i 193.2 RDLeg 2/2004
Art. 47.2.l) L 7/1985
Art. 54.1 RDLeg 781/1986
Art. 3.3.c) RD 128/2018</t>
  </si>
  <si>
    <t>Art. 49.4, 177.5 i 193.2 RDLeg 2/2004
Art. 36.3 RD 500/1990</t>
  </si>
  <si>
    <t>Que es fa constar que les operacions quedaran cancel.lades abans que es procedeixi a la renovació de la corporació que les concerti.</t>
  </si>
  <si>
    <t>En complir-se les circumstàncies establertes a l'art. 177.5 del RDLeg 2/2004 es dedueix, que l'entitat local té capacitat per fer front en el temps a les obligacions de despesa derivades de la contractació de l'operació de crèdit.</t>
  </si>
  <si>
    <t>Art. 49.4, 177.5 i 193.2 RDLeg 2/2004
Art. 47 L 7/1985</t>
  </si>
  <si>
    <t>Art. 34.1 L 39/2015
Art. 52 RDL 2/2004</t>
  </si>
  <si>
    <t>En tractar-se d'una concessió d'aval que no supera el 10% dels recursos de caràcter ordinari previstos en el pressupost, que l'expedient es proposa a l'alcalde/essa-president/a de la corporació.</t>
  </si>
  <si>
    <t>En tractar-se d'una concessió d'aval que supera el 10% dels recursos de caràcter ordinari previstos en el pressupost, que l'expedient es proposa al ple de la corporació.</t>
  </si>
  <si>
    <t>Art. 49.8 RDLeg 2/2004</t>
  </si>
  <si>
    <t>Que s'acredita que l'import del préstec garantit no és superior a l'import que hagués suposat a l'entitat local el finançament directe mitjançant crèdit de l'obra o del servei.</t>
  </si>
  <si>
    <t>Art. 49.6 RDLeg 2/2004</t>
  </si>
  <si>
    <t>Que als efectes de facilitar la realització d'obres i prestació de serveis de la seva competència, consta raonadament la conveniència de concedir aquest aval.</t>
  </si>
  <si>
    <t>Que la concessió de l'aval es fa de forma individualitzada per cada operació de crèdit.</t>
  </si>
  <si>
    <t>Que l'operació de crèdit que s'avala ha estat concertada per les persones o entitats contractades per l'entitat local per a la realització de l'obra o servei, o l'explotació de la concessió</t>
  </si>
  <si>
    <t>Art. 49.7 RDLeg 2/2004</t>
  </si>
  <si>
    <t>Que la concessió de l'aval es fa a una societat mercantil participada per persones o entitats privades en què l'entitat local té una quota de participació en el capital social no inferior al 30%.</t>
  </si>
  <si>
    <t>Que l'aval a concedir no garanteix un percentatge del crèdit superior al percentatge de participació de l'entitat local en la societat mercantil.</t>
  </si>
  <si>
    <t>Art. 34.1 L 39/2015
Art. 110.1 RD 1372/1986
Art. 49.2 D 336/1988 (CAT)</t>
  </si>
  <si>
    <t>Art. 54.1.b) RDLeg 781/1986
Art. 3.3.c) RD 128/2018</t>
  </si>
  <si>
    <t>Que consta l'informe favorable de la secretaria de la corporació.</t>
  </si>
  <si>
    <t>Art. 110.1. a) RD 1372/1986
Art. 49.2.a) D 336/1988 (CAT)
Art. 3.3.c) RD 128/2018</t>
  </si>
  <si>
    <t>Que consta la memòria justificativa de que la finalitat de la cessió es fa en benefici de la població de l'entitat a la qual es cedeix.</t>
  </si>
  <si>
    <t>Art. 49.2.b) D 336/1988 (CAT)</t>
  </si>
  <si>
    <t>Que consta la justificació de que la finalitat de la cessió no es pot assolir mantenint l'entitat el domini i el condomini del bé, ni constituint sobre aquest cap dret real.</t>
  </si>
  <si>
    <t>Art. 110.1.a) RD 1372/1986</t>
  </si>
  <si>
    <t>Que consta la justificació documental per la pròpia entitat o institució sol·licitant del seu caràcter públic.</t>
  </si>
  <si>
    <t>Art. 110.1.b) D 1372/1986</t>
  </si>
  <si>
    <t>Que consta la certificació del registre de la propietat acreditant que el bé es troba degudament inscrit com a bé patrimonial.</t>
  </si>
  <si>
    <t>Art. 110.1.c) RD 1372/1986
Art. 49.2.c) D 336/1988 (CAT)</t>
  </si>
  <si>
    <t>Que consta la certificació de la secretaria de la corporació acreditant que el bé figura a l'inventari aprovat per l'entitat com a bé patrimonial.</t>
  </si>
  <si>
    <t>Art. 110.1.e) RD 1372/1986
Art. 49.2.d) D 336/1988 (CAT)</t>
  </si>
  <si>
    <t>Que consta el dictamen subscrit pel tècnic on s'acredita que el bé no està inclòs en cap pla d'ordenació, reforma o adaptació que el faci necessari a l'entitat, ni és previsible que ho sigui en els propers deu anys.</t>
  </si>
  <si>
    <t>Art. 110.1. f) RD 1372/1986
Art. 49.3. D 336/1988 (CAT)</t>
  </si>
  <si>
    <r>
      <t xml:space="preserve">Que consta el justificant conforme l'expedient s'ha sotmès a informació pública per un període mínim de </t>
    </r>
    <r>
      <rPr>
        <sz val="10"/>
        <rFont val="Calibri"/>
        <family val="2"/>
      </rPr>
      <t>30 dies.</t>
    </r>
  </si>
  <si>
    <t>Art. 49.3 D 336/1988 (CAT)
Art. 83.3 L 39/2015</t>
  </si>
  <si>
    <t>Que consta el justificant que durant el període d'informació pública no s'han presentat reclamacions o al·legacions i, si s'han presentat, que aquestes han estat resoltes.</t>
  </si>
  <si>
    <t>Art. 110.1.d) RD 1372/1986</t>
  </si>
  <si>
    <t>Que s'acredita que no hi ha deute pendent de liquidació amb càrrec al pressupost municipal.</t>
  </si>
  <si>
    <t>Art. 49.2 D 336/1988 (CAT)</t>
  </si>
  <si>
    <t>Que la proposta d'acord determina la finalitat concreta a què les entitats o les institucions beneficiàries han de destinar els béns.</t>
  </si>
  <si>
    <t>Art. 111 RD 1372/1986
Art. 50.1 i 50.3 D 336/1988 (CAT)</t>
  </si>
  <si>
    <t>Que es fa constar explícitament que si el bé cedit no es destina a l'ús previst en el termini fixat o deixa de ser-hi destinat, reverteix automàticament de ple dret al patrimoni de l'entitat cedent.</t>
  </si>
  <si>
    <t>Art. 110.1 RD 1372/1986</t>
  </si>
  <si>
    <t>Art. 34.1 L 39/2015
Art. 13.2 D 336/1988 (CAT)</t>
  </si>
  <si>
    <t>Art. 13.2 D 336/1988 (CAT)
Art. 3.3.c) RD 128/2018</t>
  </si>
  <si>
    <t>Art. 13 D 336/1988 (CAT)</t>
  </si>
  <si>
    <t>Que hi consta informe tècnic que acredita que el bé que es vol declarar no utilitzable, és inaplicable als serveis municipals o a l'aprofitament normal, atesa la seva naturalesa i destinació degut al seu deteriorament, depreciació o estat deficient.</t>
  </si>
  <si>
    <t>Art. 34.1 L 39/2015
Art. 32.2 D 336/1988 (CAT)</t>
  </si>
  <si>
    <t>Art. 32.2 D 336/1988 (CAT)
Art. 54.1.b) RDLeg 781/1986
Art. 4.1.b).5 RD 128/2018</t>
  </si>
  <si>
    <t>En tractar-se d'una renúncia a herència, llegat o donació en què la quantia excedeix del 10% dels recursos ordinaris del pressupost, que consta l'informe de la secretaria de la corporació.</t>
  </si>
  <si>
    <t>Art. 32.2 D 336/1988 (CAT)
Art. 54.1.b) RDLeg 781/1986</t>
  </si>
  <si>
    <t>En tractar-se d'un bé immoble amb informe previ del Departament de Governació desfavorable, que consta l'informe de la secretaria de la corporació.</t>
  </si>
  <si>
    <t>Que en l'expedient es demostra l'existència d'una causa que justifica la renúncia.</t>
  </si>
  <si>
    <t>Art. 40.1.b) D 336/1988 (CAT)</t>
  </si>
  <si>
    <t>Que consta la valoració pericial que acredia l'apreuament del bé.</t>
  </si>
  <si>
    <t>Art. 40.1.c) D 336/1988 (CAT)</t>
  </si>
  <si>
    <t>En tractar-se d'un bé immoble que el seu valor excedeix el 25% dels recursos ordinaris del pressupost consolidat de la corporació, que consta informe favorable del Departament de Governació, o bé si han transcorregut més de 30 dies des de la seva petició i aquest no s'ha emès es podran prosseguir les actuacions.</t>
  </si>
  <si>
    <t>En tractar-se d'un bé immoble que el seu valor no excedeix el 25% dels recursos ordinaris del pressupost consolidat de la corporació, que consta la justificació d'haver-ne donat compte al Departament de Governació, una vegada instruït l'expedient i abans de la resolució definitiva.</t>
  </si>
  <si>
    <t>Art. 40.1.d) D 336/1988 (CAT)</t>
  </si>
  <si>
    <t>En tractar-se d'un valor mobiliari o d'una participació en societats o empreses, que consta l'informe previ del Departament d'Economia i Finances, el qual s'ha d'emetre en un termini màxim de 30 dies.</t>
  </si>
  <si>
    <t>Art. 40.1.e) D 336/1988 (CAT)</t>
  </si>
  <si>
    <t>En tractar-se d'un bé declarat d'interès cultural o inclòs a l'inventari general de l'Estat o al catàleg municipal de béns d'interès singular o valor històrico-artístic, que consta la comunicació prèvia al Departament de Cultura de la Generalitat i a l'òrgan competent de l'Administració de l'Estat.</t>
  </si>
  <si>
    <t>Es fa constar a la proposta que es tracta d'un bé immoble que el seu valor excedeix el 25% dels recursos ordinaris del pressupost consolidat de la corporació amb informe desfavorable del Departament de Governació.</t>
  </si>
  <si>
    <t>Es fa constar que en tractar-se de renúncia a herència, llegats o donació que la seva quantia excedeix el 10% dels recursos ordinaris del perssupost, que es requerirà el vot favorable de la majoria absoluta del nombre legal de membres de la corporació per a l'aprovació de l'expedient.</t>
  </si>
  <si>
    <t>Art. 34.1 L 39/2015
Art. 66.1 D 336/1988 (CAT)</t>
  </si>
  <si>
    <t>Art. 66.2 D 336/1988 (CAT)</t>
  </si>
  <si>
    <t xml:space="preserve">Que en la proposta d'acord, junt amb l'aprovació dels plecs i del projecte, es proposa aprovar la convocatòria del concurs per atorgar la concessió del bé de domini públic. </t>
  </si>
  <si>
    <t>Art. 62 D 336/1988 (CAT)
Art. 285 L 9/2017</t>
  </si>
  <si>
    <t>Que en el plec de clàusules hi consta l'objecte de la concessió administrativa, les obres i les instal.lacions que, si s'escau, hagi de realitzar l'interessat, el termini d'utilització, els deures i facultats del concessionari, les tarifes corresponents i el canon o participacio que s'hagi de satisfer a l'administració, l'obligació de mantenir en bon estat la porció de domini utilitzat i, si s'escau, les obres que s'hi constitueixin, la reversió de les obres i les instal.lacions a l'acabament de la concessió, la garantia provisional, que consisteix en el 2% del valor del domini públic objecte d'ocupació i del pressupost de les obres que, si s'escau, s'hagin de realitzar, les sancions per infraccions a les obligacions contretes i l'obligació del concessionari de deixar lliure i vacus, a disposició de l'Administració, dins el termini establert, els béns objecte de la concessió, i de reconèixer la potestat d'aquesta per acordar-ne i executar-ne, per si mateixa, el llançament.</t>
  </si>
  <si>
    <t>Art. 285 L 9/2017</t>
  </si>
  <si>
    <t>Que existeix estudi econòmic per a la determinació del cànon previst en els plecs.</t>
  </si>
  <si>
    <t>Art. 65 D 336/1988 (CAT)</t>
  </si>
  <si>
    <t>Que el projecte conté una memòria justificativa, els plànols representatius de la situació, les dimensions i les altres circumstàncies de la porció de domini públic objecte d'ocupació i del detall de les obres que, si s'escau, s'hagin d'executar, la valoració de la part de domini públic que s'hagi d'ocupar, com si és tractés de béns de propietat privada, el pressupost, i el plec de condicions que ha de regir la concessió del bé de domini públic, i si s'escau, la realització de les obres.</t>
  </si>
  <si>
    <t>Art. 63 D 336/1988 (CAT)</t>
  </si>
  <si>
    <t>En tractar-se d'una ocupació privativa, que consta memòria explicativa de la utilització i dels fins de l'ocupació dels béns de domini públic.</t>
  </si>
  <si>
    <t>Art. 66.1 D 336/1988 (CAT)
Art. 54.1.b) RDLeg 781/1986</t>
  </si>
  <si>
    <t>Art. 61.a) D 336/1988 (CAT)</t>
  </si>
  <si>
    <t>Que la concessió s'atorga salvant els drets de propietat i sense perjudici d'altri.</t>
  </si>
  <si>
    <t>Art. 61.b) D 336/1988 (CAT)</t>
  </si>
  <si>
    <t>Que la finalitat per a la qual s'atorga la concessió és concreta.</t>
  </si>
  <si>
    <t>Art. 61.c) D 336/1988 (CAT)</t>
  </si>
  <si>
    <t>Que es preveu una durada de la concessió que no excedeix els 50 anys amb les possibles pròrrogues incloses.</t>
  </si>
  <si>
    <t>Art. 61.f) D 336/1988 (CAT)</t>
  </si>
  <si>
    <t>Que s'exigeix al concessionari l'establiment de garanties suficients per tal d'assegurar el bon ús dels béns i/o instal.lacions.</t>
  </si>
  <si>
    <t>Art. 50 RD 2568/1986
Art. 34.1 L 39/2015
Art. 84 D 336/1988 (CAT)</t>
  </si>
  <si>
    <t>Art. 79.2 D 336/1988 (CAT)</t>
  </si>
  <si>
    <t>Que consta l'informe del Departament de Governació, excepte si aquest no s'ha emès en el termini màxim de 30 dies, que es podrà prosseguir amb les actuacions.</t>
  </si>
  <si>
    <t>Que es preveu que l'adjudicació de la cessió es farà per subhasta pública.</t>
  </si>
  <si>
    <t>Art. 81 D 336/1988 (CAT)</t>
  </si>
  <si>
    <t>En tractar-se d'una adjudicació per lots o sorts, que consta que la cessió es fa als veïns en proporció directa al nombre de persones que tinguin al seu càrrec i inversa a la seva situació econòmica.</t>
  </si>
  <si>
    <t>Art. 82 D 336/1988 (CAT)</t>
  </si>
  <si>
    <r>
      <t>En tractar-se d'una adjudicació mitja</t>
    </r>
    <r>
      <rPr>
        <sz val="10"/>
        <rFont val="Calibri"/>
        <family val="2"/>
        <scheme val="minor"/>
      </rPr>
      <t>nçant preu, q</t>
    </r>
    <r>
      <rPr>
        <sz val="10"/>
        <color theme="1"/>
        <rFont val="Calibri"/>
        <family val="2"/>
        <scheme val="minor"/>
      </rPr>
      <t xml:space="preserve">ue consta que la cessió del producte es destina a serveis en utilitat dels qui tinguin dret a l'aprofitament, sense que la corporació pugui detreure més d'un 5% de l'import. </t>
    </r>
  </si>
  <si>
    <t>Art. 83 D 336/1988 (CAT)</t>
  </si>
  <si>
    <t>En tractar-se d'un cas extraordinari en el qual els veïns han d'abonar una quota anual per l'aprofitament dels lots que se'ls adjudica, que consta que la quota és per compensar estrictament les despeses que s'originen per la custòdia, la conservació i l'administració dels béns.</t>
  </si>
  <si>
    <t>Art. 87 D 336/1988 (CAT)</t>
  </si>
  <si>
    <t>En tractar-se d'aprofitament de béns comunals per a finalitats específiques, com ara ensenyament, lleure escolar, caça o auxili als veïns necessitats, que l'extensió d'aquest aprofitament i el seu règim jurídic peculiar s'ajusten a les previsions de la legislació sectorial aplicable.</t>
  </si>
  <si>
    <t>Art. 88.a) D 336/1988 (CAT)</t>
  </si>
  <si>
    <t>En tractar-se d'exercir el dret de tempteig en la subhasta de l'aprofitament dels béns comunals, dins dels 5 dies següents al de la realització de la licitació, que consta que l'adjudicació s'acorda en la màxima postura oferta pels concurrents.</t>
  </si>
  <si>
    <t>Art. 88.b) D 336/1988 (CAT)</t>
  </si>
  <si>
    <t>En tractar-se d'exercir el dret de tempteig en la subhasta de l'aprofitament dels béns comunals, dins dels 5 dies següents al de la realització de la licitació, que consta que la distribució del gaudi i el pagament de l'adjudicació es subjecta a derrama o repartiment veïnal.</t>
  </si>
  <si>
    <t>Art. 64 D 336/1988 (CAT)</t>
  </si>
  <si>
    <t>Art. 50 RD 2568/1986
Art. 34.1 L 39/2015
Art. 41.1 D 336/1988 (CAT)</t>
  </si>
  <si>
    <t>Que consta informe favorable de la secretaria de la corporació.</t>
  </si>
  <si>
    <t>Art. 40.1.a) D 336/1988 (CAT)</t>
  </si>
  <si>
    <t>Que es determina la situació física i jurídica del bé, s'ha practitat l'atermanament de l'immoble si s'escau i, consta la inscripció al Registre de la Propietat.</t>
  </si>
  <si>
    <t>Que consta la valoració pericial que acredita l'apreuament del bé.</t>
  </si>
  <si>
    <r>
      <t xml:space="preserve">En tractar-se d'un bé immoble que el seu valor excedeix el 25% dels recursos ordinaris del pressupost consolidat de la </t>
    </r>
    <r>
      <rPr>
        <sz val="10"/>
        <color rgb="FFFF0000"/>
        <rFont val="Calibri"/>
        <family val="2"/>
        <scheme val="minor"/>
      </rPr>
      <t>corporació</t>
    </r>
    <r>
      <rPr>
        <sz val="10"/>
        <color theme="1"/>
        <rFont val="Calibri"/>
        <family val="2"/>
        <scheme val="minor"/>
      </rPr>
      <t>, que consta informe favorable del Departament de Governació, o bé si han transcorregut més de 30 dies des de la seva petició i aquest no s'ha emès es podran prosseguir les actuacions.</t>
    </r>
  </si>
  <si>
    <t>En tractar-se d'un bé immoble que el seu valor excedeix el 25% dels recursos ordinaris del pressupost consolidat de la corporació amb informe desfavorable del Departament de Governació, que es fa constar aquesta circumstància a la proposta.</t>
  </si>
  <si>
    <t>En tractar-se d'un valor mobiliari o d'una participació en societats o empreses, que consta l'informe previ del Departament d'Economia i Finances.</t>
  </si>
  <si>
    <t>En tractar-se d'un bé declarat d'interès cultural o inclòs a l'inventari general de l'Estat o al catàleg municipal de béns d'interès singular o valor històrico-artístic, que consta la comunicació prèvia al Departament de Cultura de la Generalitat i a l'òrgan competent de l'Administració de l'Estat amb una antel.lació mínima de 2 mesos per a l'exercici del dret de tanteig, i consta l'informe emès per aquests, si s'escau.</t>
  </si>
  <si>
    <t>Art. 40.2 D 336/1988 (CAT)</t>
  </si>
  <si>
    <t>En concretar-se el destí de l'alienació del bé, que no es financen despeses corrents, excepte que es tracti de parcel.les sobreres de vies públiques no edificables o de béns no utilitzables en serveis locals.</t>
  </si>
  <si>
    <t>Art. 42 D 336/1988 (CAT)</t>
  </si>
  <si>
    <t>Que la forma d'alienació és la subhasta pública, excepte els casos previstos als articles 43 i ss del D 336/1988.</t>
  </si>
  <si>
    <t>Art. 54.1.b) RDLeg 781/1986
Art. 4.1.b).5 RD 128/2018
Art. 40.1.c) i 41.2 D 336/1988 (CAT)
Art. 47.2.m) L 7/1985</t>
  </si>
  <si>
    <t>En tractar-se d'un bé immoble que el seu valor excedeix el 25% dels recursos ordinaris del pressupost consolidat de la corporació amb informe desfavorable del Departament de Governació, es fa constar que es requerirà el vot favorable de les dues terceres parts del nombre de fet i, en tot cas, de la majoria absoluta del nombre legal de membres de la corporació, per a l'aprovació de l'expedient.</t>
  </si>
  <si>
    <t>Art. 34.1 L 39/2015
Art. 50 RD 2568/1986</t>
  </si>
  <si>
    <t>Art. 7.3 LO 2/2012</t>
  </si>
  <si>
    <t>Que consta una memòria econòmica en la qual es reflecteix la repercussió econòmica de la proposta plantejada.</t>
  </si>
  <si>
    <t>Art. 26 L 7/1985</t>
  </si>
  <si>
    <t>En tractar-se d'un servei la prestació i coordinació del qual correspon a la Diputació o entitat equivalent, que consta la justificació per part del municipi acreditant el compliment dels criteris de l'art. 26 L 7/1985.</t>
  </si>
  <si>
    <t>Art. 7 i 25.2 L 7/1985</t>
  </si>
  <si>
    <t>Que de la valoració de l'actuació es desprèn que la prestació d'aquest servei s'inclou en les competències atribuïdes al municipi, en els termes previstos a l'article 25.2 de la L 7/1985, o bé, en tractar-se d'una competència diferent a les pròpies i a les atribuïdes per delegació, que, d'acord amb l'article 7 de la L 7/1985, consten els informes previs de l'administració competent per raó de la matèria i de l'administració que tingui atribuïda la tutela financera, dels quals es desprèn que la prestació d'aquest servei no posa en risc la sostenibilitat financera de la hisenda municipal ni s'incòrrer en cap supòsit de duplicitat.</t>
  </si>
  <si>
    <t>Art. 4 i 7.3 LO 2/2012
Art. 25.4 i 86.1 L 7/1985</t>
  </si>
  <si>
    <t>Que de la valoració de les dades existents a l'expedient es desprèn que l'execució de l'actuació proposada no afectarà al compliment dels objectius d'estabilitat pressupostària i sostenibilitat financera.</t>
  </si>
  <si>
    <t>Art. 34.1 L 39/2015
Art. 86.1 L 7/1985</t>
  </si>
  <si>
    <t>Art. 85.2.A) L 7/1985</t>
  </si>
  <si>
    <r>
      <t>Es fa constar que</t>
    </r>
    <r>
      <rPr>
        <sz val="10"/>
        <color rgb="FFFF0000"/>
        <rFont val="Calibri"/>
        <family val="2"/>
        <scheme val="minor"/>
      </rPr>
      <t xml:space="preserve">, </t>
    </r>
    <r>
      <rPr>
        <sz val="10"/>
        <color theme="1"/>
        <rFont val="Calibri"/>
        <family val="2"/>
        <scheme val="minor"/>
      </rPr>
      <t>en el cas d'haver rebut assessorament, a la proposta d'acord s'hi inclou l'aprovació expressa de la memòria justificativa de l'assessorament rebut.</t>
    </r>
  </si>
  <si>
    <t>Es fa constar que l'/els informe/s sobre el cost del servei el suport tècnic rebut s'han de publicitar.</t>
  </si>
  <si>
    <t>Art. 7.3 LO 2/2012
DA3.3 L 9/2017</t>
  </si>
  <si>
    <t>DA16.6 RDLeg 2/2004</t>
  </si>
  <si>
    <t>En tractar-se d'una despesa considerada com a inversió financerament sostenible, que consta la memòria econòmica específica, en la que s'inclou la projecció dels efectes pressupostaris i econòmics que poden derivar-se de la inversió al llarg de la seva vida útil.</t>
  </si>
  <si>
    <t>DA3 L 9/2017
Art. 4 i 7.3 LO 2/2012
Art. 25.4 i 86.1 L 7/1985
DA16.4 RDLeg  2/2004</t>
  </si>
  <si>
    <t>DA16.1 RDLeg 2/2004</t>
  </si>
  <si>
    <t>En tractar-se d'una despesa considerada com a inversió financerament sostenible, que l'entitat local es troba al corrent en el compliment de les seves obligacions tributàries i amb la Seguretat Social.</t>
  </si>
  <si>
    <t>DA16.1.A) i B) RDLeg 2/2004</t>
  </si>
  <si>
    <t>En tractar-se d'una despesa considerada com a inversió financerament sostenible, que aquesta té reflex pressupostari en algun dels grups de programes previstos a la DA16.1.A) i B) del RDLeg 2/2004.</t>
  </si>
  <si>
    <t>En tractar-se d'una despesa considerada com a inversió financerament sostenible i superior a 15.000.000€ o superior al 40% de la despesa no financera total de l'entitat local, i que suposa un increment dels capítols 1 o 2 de l'estat de despesa vinculat a projectes d'inversió, que s'ha requerit autorització prèvia de la secretaria General de Coordinació Autonòmica i Local del Ministeri d'Hisenda i Administracions públiques.</t>
  </si>
  <si>
    <t>DA16.2 RDLeg 2/2004</t>
  </si>
  <si>
    <t>En tractar-se d'una despesa considerada com a inversió financerament sostenible, que la vida útil prevista és superior a 5 anys.</t>
  </si>
  <si>
    <t>En tractar-se d'una despesa considerada com a inversió financerament sostenible corresponent a mobiliari, estris i/o vehicles, que es troben en algun dels supòsits previstos a la DA 16.2 RDLeg 2/2004.</t>
  </si>
  <si>
    <t>DA16.3 RDLeg 2/2004</t>
  </si>
  <si>
    <t>En tractar-se d'una despesa considerada com a inversió financerament sostenible, que la despesa és imputable al capítol 6 del pressupost i/o a indemnitzacions o compensacions per recissions contractuals amb les limitacions establertes a la DA16.3 RDLeg 2/2004.</t>
  </si>
  <si>
    <t>En tractar-se d'una despesa considerada com a inversió financerament sostenible d'una Diputació Provincial, Consell o Cabildo insular, que la despesa és imputable al capítol 6 i 7 del pressupost i s'assigna a municipis que compleixen amb el previst a la DA6 LO 2/2012 o bé, que la inversió no comporti despeses de manteniment i així s'acrediti en el pla economicofinancer.</t>
  </si>
  <si>
    <t>DA16.6 RDLeg  2/2004</t>
  </si>
  <si>
    <t>En tractar-se d'una inversió financerament sostenible, es fa constar que juntament amb la liquidació del pressupost, es donarà compte al ple del grau de compliment dels criteris establerts a la DA16 i es farà públic en el portal web de la corporació.</t>
  </si>
  <si>
    <t>DA16.7 RDLeg  2/2004</t>
  </si>
  <si>
    <t>En tractar-se d'un informe de la intervenció amb resultat desfavorable, es fa constar que aquesta intervenció el remetrà a l'òrgan competent de l'administració pública que tingui atribuïda la tutela financera de la corporació local.</t>
  </si>
  <si>
    <t>DA16.8 RDLeg  2/2004</t>
  </si>
  <si>
    <t>En tractar-se d'una inversió financerament sostenible, es fa constar que aquesta intervenció ho informarà al Ministeri d'Hisenda i Administracions Públiques.</t>
  </si>
  <si>
    <t>Art. 4 i 7.3 LO 2/2012
DA3.5 L 9/2017</t>
  </si>
  <si>
    <t>DA3.4 L 9/2017</t>
  </si>
  <si>
    <t>En tractar-se d'una aportació de majors recursos públics, que consta la forma de finançament dels mateixos i que aquesta és coherent amb el pla pressupostari a mig termini.</t>
  </si>
  <si>
    <t>Art. 247 i 285.2 L 9/2017</t>
  </si>
  <si>
    <t>Que de l'estudi econòmic-financer es desprèn la viabilitat econòmica del projecte de consessió.</t>
  </si>
  <si>
    <t>Art. 29.6 L 9/2017</t>
  </si>
  <si>
    <t>Que la durada del contracte s'adequa a les previsions de l'estudi de viabilitat.</t>
  </si>
  <si>
    <t>Art. 250.m) i 285.c) L 9/2017</t>
  </si>
  <si>
    <t>Que es concreta la distribució de riscos entre l'administració i el concessionari.</t>
  </si>
  <si>
    <t>Art. 62 L 9/2017</t>
  </si>
  <si>
    <t>Que es determina la unitat responsable del seguiment de les obligacions.</t>
  </si>
  <si>
    <t>Art. 267.6 i 289.2 L 9/2017</t>
  </si>
  <si>
    <t>Que es determina l'obligació de la presentació anual de la comptabilitat individualitzada dels ingressos i despeses de la concessió.</t>
  </si>
  <si>
    <t>Art. 7.3 LO 2/2012
DA3.5 i .6  L 9/2017</t>
  </si>
  <si>
    <t>DA3.5 i .6  L 9/2017</t>
  </si>
  <si>
    <t>Que de la valoració de les projeccions efectuades es desprèn el compliment dels objectius d'estabilitat pressupostària i sostenibilitat financera.</t>
  </si>
  <si>
    <t>Art. 239, 261.1 i 290.1 L 9/2017</t>
  </si>
  <si>
    <t>Que es justifiquen les raons de força major o interès públic que comporten la modificació contractual.</t>
  </si>
  <si>
    <t>Art. 203 L 9/2017</t>
  </si>
  <si>
    <t>Que les modificacions no suposen la desnaturalització del contracte i per tant no s'està impedint la celebració d'una nova licitació.</t>
  </si>
  <si>
    <t>Art. 270.2 i 290.2 L 9/2017</t>
  </si>
  <si>
    <t>Que les compensacions econòmiques establertes mantenen raonablement l'equilibri econòmic pactat en el moment de l'adjudicació.</t>
  </si>
  <si>
    <t>Art. 34.1 L 39/2015
Art. 13.1 RD 424/2017</t>
  </si>
  <si>
    <t>Art. 13.3 RD 424/2017</t>
  </si>
  <si>
    <t xml:space="preserve">Que consten a la proposta els tipus de despeses i obligacions sotmeses a fiscalització i intervenció limitada prèvia en règim de requisits bàsics. </t>
  </si>
  <si>
    <t>Art. 13.2.c) RD 424/2017</t>
  </si>
  <si>
    <t>En tractar-se d'una proposta que preveu altres requisits o tràmits addicionals que també tenen la consideració d'essencials, que aquests requisits es preveuen a la normativa reguladora, i asseguren l'objectivitat, la transparència, la no discriminació i la igualtat de tracte en les actuacions públiques.</t>
  </si>
  <si>
    <r>
      <t>Art. 13.1</t>
    </r>
    <r>
      <rPr>
        <sz val="10"/>
        <rFont val="Calibri"/>
        <family val="2"/>
      </rPr>
      <t xml:space="preserve"> RD 424/2017</t>
    </r>
    <r>
      <rPr>
        <sz val="11"/>
        <color indexed="8"/>
        <rFont val="Calibri"/>
        <family val="2"/>
      </rPr>
      <t/>
    </r>
  </si>
  <si>
    <t>En tractar-se d'una entitat amb ens dependents amb pressupost limitatiu, que es concreta l'àmbit subjectiu d'aplicació del règim de fiscalització i intervenció limitada prèvia de requisits bàsics, i que el règim establert és el mateix que l'entitat local.</t>
  </si>
  <si>
    <t>Art. 50 RD 2568/1986
Art. 34.1 L 39/2015</t>
  </si>
  <si>
    <t>Art. 3.3.c) RD 128/2018
Art. 54.1.b) RDLeg 781/1986</t>
  </si>
  <si>
    <t>Art. 47.2 L 7/1985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</si>
</sst>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quot;_-;\-* #,##0.00&quot; €&quot;_-;_-* \-??&quot; €&quot;_-;_-@_-"/>
  </numFmts>
  <fonts count="85">
    <font>
      <sz val="11"/>
      <color theme="1"/>
      <name val="Calibri"/>
      <family val="2"/>
      <scheme val="minor"/>
    </font>
    <font>
      <sz val="11"/>
      <color indexed="8"/>
      <name val="Calibri"/>
      <family val="2"/>
    </font>
    <font>
      <sz val="10"/>
      <name val="Arial"/>
      <family val="2"/>
    </font>
    <font>
      <sz val="10"/>
      <name val="Calibri"/>
      <family val="2"/>
    </font>
    <font>
      <b/>
      <sz val="10"/>
      <color indexed="8"/>
      <name val="Calibri"/>
      <family val="2"/>
    </font>
    <font>
      <b/>
      <sz val="10"/>
      <color indexed="40"/>
      <name val="Calibri"/>
      <family val="2"/>
    </font>
    <font>
      <sz val="10"/>
      <color indexed="8"/>
      <name val="Calibri"/>
      <family val="2"/>
    </font>
    <font>
      <b/>
      <sz val="10"/>
      <name val="Calibri"/>
      <family val="2"/>
    </font>
    <font>
      <b/>
      <sz val="10"/>
      <color indexed="10"/>
      <name val="Calibri"/>
      <family val="2"/>
    </font>
    <font>
      <sz val="10"/>
      <name val="MS Sans Serif"/>
      <family val="2"/>
      <charset val="1"/>
    </font>
    <font>
      <sz val="11"/>
      <color indexed="8"/>
      <name val="Calibri"/>
      <family val="2"/>
      <charset val="1"/>
    </font>
    <font>
      <sz val="10"/>
      <name val="Arial"/>
      <family val="2"/>
      <charset val="1"/>
    </font>
    <font>
      <b/>
      <sz val="10"/>
      <color indexed="14"/>
      <name val="Calibri"/>
      <family val="2"/>
    </font>
    <font>
      <sz val="10"/>
      <color indexed="60"/>
      <name val="Calibri"/>
      <family val="2"/>
    </font>
    <font>
      <b/>
      <i/>
      <sz val="10"/>
      <name val="Calibri"/>
      <family val="2"/>
    </font>
    <font>
      <u/>
      <sz val="11"/>
      <color theme="10"/>
      <name val="Calibri"/>
      <family val="2"/>
      <scheme val="minor"/>
    </font>
    <font>
      <b/>
      <sz val="11"/>
      <color theme="1"/>
      <name val="Calibri"/>
      <family val="2"/>
      <scheme val="minor"/>
    </font>
    <font>
      <b/>
      <sz val="10"/>
      <color theme="1"/>
      <name val="Calibri"/>
      <family val="2"/>
    </font>
    <font>
      <sz val="11"/>
      <color theme="1"/>
      <name val="Calibri"/>
      <family val="2"/>
    </font>
    <font>
      <b/>
      <sz val="10"/>
      <color theme="0"/>
      <name val="Calibri"/>
      <family val="2"/>
      <scheme val="minor"/>
    </font>
    <font>
      <b/>
      <sz val="10"/>
      <color theme="1"/>
      <name val="Calibri"/>
      <family val="2"/>
      <scheme val="minor"/>
    </font>
    <font>
      <sz val="10"/>
      <color theme="1"/>
      <name val="Calibri"/>
      <family val="2"/>
      <scheme val="minor"/>
    </font>
    <font>
      <b/>
      <sz val="10"/>
      <color rgb="FF00B0F0"/>
      <name val="Calibri"/>
      <family val="2"/>
      <scheme val="minor"/>
    </font>
    <font>
      <b/>
      <sz val="8"/>
      <color theme="0"/>
      <name val="Calibri"/>
      <family val="2"/>
      <scheme val="minor"/>
    </font>
    <font>
      <sz val="10"/>
      <name val="Calibri"/>
      <family val="2"/>
      <scheme val="minor"/>
    </font>
    <font>
      <sz val="10"/>
      <color theme="1"/>
      <name val="Calibri"/>
      <family val="2"/>
    </font>
    <font>
      <b/>
      <sz val="10"/>
      <name val="Calibri"/>
      <family val="2"/>
      <scheme val="minor"/>
    </font>
    <font>
      <sz val="11"/>
      <name val="Calibri"/>
      <family val="2"/>
      <scheme val="minor"/>
    </font>
    <font>
      <b/>
      <sz val="11"/>
      <name val="Calibri"/>
      <family val="2"/>
      <scheme val="minor"/>
    </font>
    <font>
      <b/>
      <sz val="10"/>
      <color theme="0"/>
      <name val="Calibri"/>
      <family val="2"/>
    </font>
    <font>
      <b/>
      <sz val="10"/>
      <color rgb="FFFF0000"/>
      <name val="Calibri"/>
      <family val="2"/>
      <scheme val="minor"/>
    </font>
    <font>
      <b/>
      <sz val="10"/>
      <color rgb="FFFF33CC"/>
      <name val="Calibri"/>
      <family val="2"/>
      <scheme val="minor"/>
    </font>
    <font>
      <b/>
      <sz val="10"/>
      <color rgb="FFC00000"/>
      <name val="Calibri"/>
      <family val="2"/>
      <scheme val="minor"/>
    </font>
    <font>
      <b/>
      <sz val="9"/>
      <name val="Calibri"/>
      <family val="2"/>
      <scheme val="minor"/>
    </font>
    <font>
      <b/>
      <sz val="10"/>
      <color rgb="FFFF3399"/>
      <name val="Calibri"/>
      <family val="2"/>
      <scheme val="minor"/>
    </font>
    <font>
      <sz val="10"/>
      <color rgb="FF000000"/>
      <name val="Calibri"/>
      <family val="2"/>
      <scheme val="minor"/>
    </font>
    <font>
      <b/>
      <sz val="10"/>
      <color theme="3"/>
      <name val="Calibri"/>
      <family val="2"/>
      <scheme val="minor"/>
    </font>
    <font>
      <b/>
      <sz val="10"/>
      <color rgb="FFFF3399"/>
      <name val="Calibri"/>
      <family val="2"/>
    </font>
    <font>
      <b/>
      <sz val="11"/>
      <color theme="0"/>
      <name val="Calibri"/>
      <family val="2"/>
      <scheme val="minor"/>
    </font>
    <font>
      <sz val="9"/>
      <name val="Arial"/>
      <family val="2"/>
    </font>
    <font>
      <b/>
      <sz val="10"/>
      <name val="Arial"/>
      <family val="2"/>
    </font>
    <font>
      <i/>
      <sz val="10"/>
      <name val="Arial"/>
      <family val="2"/>
    </font>
    <font>
      <b/>
      <sz val="10"/>
      <color rgb="FFC00000"/>
      <name val="Arial"/>
      <family val="2"/>
    </font>
    <font>
      <sz val="11"/>
      <name val="Arial"/>
      <family val="2"/>
    </font>
    <font>
      <sz val="10"/>
      <name val="Arial"/>
      <family val="2"/>
    </font>
    <font>
      <b/>
      <sz val="10"/>
      <color indexed="8"/>
      <name val="ARIAL"/>
      <family val="2"/>
    </font>
    <font>
      <b/>
      <sz val="9"/>
      <name val="Arial"/>
      <family val="2"/>
    </font>
    <font>
      <sz val="11"/>
      <color indexed="8"/>
      <name val="Calibri"/>
      <family val="2"/>
      <scheme val="minor"/>
    </font>
    <font>
      <i/>
      <sz val="11"/>
      <color theme="1"/>
      <name val="Calibri"/>
      <family val="2"/>
      <scheme val="minor"/>
    </font>
    <font>
      <sz val="11"/>
      <color rgb="FFFF0000"/>
      <name val="Calibri"/>
      <family val="2"/>
      <scheme val="minor"/>
    </font>
    <font>
      <sz val="10"/>
      <color rgb="FFFF0000"/>
      <name val="Calibri"/>
      <family val="2"/>
    </font>
    <font>
      <sz val="10"/>
      <color rgb="FFFF0000"/>
      <name val="Calibri"/>
      <family val="2"/>
      <scheme val="minor"/>
    </font>
    <font>
      <b/>
      <sz val="10"/>
      <color rgb="FFFF0000"/>
      <name val="Calibri"/>
      <family val="2"/>
    </font>
    <font>
      <b/>
      <sz val="10"/>
      <color rgb="FFFF0000"/>
      <name val="Arial"/>
      <family val="2"/>
    </font>
    <font>
      <b/>
      <sz val="10"/>
      <color rgb="FF00B0F0"/>
      <name val="Calibri"/>
      <family val="2"/>
    </font>
    <font>
      <b/>
      <sz val="10"/>
      <color theme="0"/>
      <name val="Arial"/>
      <family val="2"/>
    </font>
    <font>
      <sz val="10"/>
      <color theme="1"/>
      <name val="Arial"/>
      <family val="2"/>
    </font>
    <font>
      <sz val="10"/>
      <color rgb="FF1E1E1E"/>
      <name val="Arial"/>
      <family val="2"/>
    </font>
    <font>
      <sz val="10"/>
      <name val="Arial"/>
      <family val="2"/>
    </font>
    <font>
      <sz val="10"/>
      <color rgb="FFFF0000"/>
      <name val="Arial"/>
      <family val="2"/>
    </font>
    <font>
      <sz val="10"/>
      <color rgb="FF222222"/>
      <name val="Lucida Sans Unicode"/>
      <family val="2"/>
    </font>
    <font>
      <b/>
      <sz val="13"/>
      <color rgb="FFC00000"/>
      <name val="Arial"/>
      <family val="2"/>
    </font>
    <font>
      <b/>
      <sz val="15"/>
      <color rgb="FFC00000"/>
      <name val="Arial"/>
      <family val="2"/>
    </font>
    <font>
      <b/>
      <sz val="12"/>
      <color theme="0"/>
      <name val="Arial"/>
      <family val="2"/>
    </font>
    <font>
      <b/>
      <i/>
      <sz val="8"/>
      <name val="Arial"/>
      <family val="2"/>
    </font>
    <font>
      <b/>
      <sz val="15"/>
      <name val="Arial"/>
      <family val="2"/>
    </font>
    <font>
      <b/>
      <sz val="15"/>
      <color theme="0"/>
      <name val="Arial"/>
      <family val="2"/>
    </font>
    <font>
      <sz val="15"/>
      <name val="Arial"/>
      <family val="2"/>
    </font>
    <font>
      <sz val="15"/>
      <color theme="0"/>
      <name val="Arial"/>
      <family val="2"/>
    </font>
    <font>
      <b/>
      <sz val="12"/>
      <color rgb="FFC00000"/>
      <name val="Arial"/>
      <family val="2"/>
    </font>
    <font>
      <b/>
      <sz val="9"/>
      <color rgb="FFC00000"/>
      <name val="Arial"/>
      <family val="2"/>
    </font>
    <font>
      <b/>
      <sz val="10"/>
      <color rgb="FF0070C0"/>
      <name val="ARIAL"/>
      <family val="2"/>
    </font>
    <font>
      <sz val="9"/>
      <color rgb="FF0070C0"/>
      <name val="Arial"/>
      <family val="2"/>
    </font>
    <font>
      <sz val="10"/>
      <color rgb="FF0070C0"/>
      <name val="Arial"/>
      <family val="2"/>
    </font>
    <font>
      <b/>
      <sz val="9"/>
      <color rgb="FF0070C0"/>
      <name val="Arial"/>
      <family val="2"/>
    </font>
    <font>
      <b/>
      <sz val="12"/>
      <name val="Arial"/>
      <family val="2"/>
    </font>
    <font>
      <b/>
      <i/>
      <sz val="10"/>
      <name val="Arial"/>
      <family val="2"/>
    </font>
    <font>
      <b/>
      <sz val="15"/>
      <color rgb="FF0070C0"/>
      <name val="Arial"/>
      <family val="2"/>
    </font>
    <font>
      <sz val="11"/>
      <color theme="1"/>
      <name val="Arial"/>
      <family val="2"/>
    </font>
    <font>
      <i/>
      <sz val="9"/>
      <name val="Arial"/>
      <family val="2"/>
    </font>
    <font>
      <sz val="11"/>
      <color rgb="FF000000"/>
      <name val="Calibri"/>
      <family val="2"/>
      <scheme val="minor"/>
    </font>
    <font>
      <i/>
      <sz val="10"/>
      <name val="Calibri"/>
      <family val="2"/>
    </font>
    <font>
      <b/>
      <sz val="18"/>
      <color rgb="FFC00000"/>
      <name val="Arial"/>
      <family val="2"/>
    </font>
    <font>
      <b/>
      <sz val="16"/>
      <color theme="0"/>
      <name val="Arial"/>
      <family val="2"/>
    </font>
    <font>
      <b/>
      <sz val="16"/>
      <name val="Arial"/>
      <family val="2"/>
    </font>
  </fonts>
  <fills count="21">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8EDEC"/>
        <bgColor indexed="64"/>
      </patternFill>
    </fill>
    <fill>
      <patternFill patternType="solid">
        <fgColor rgb="FFE8F5F8"/>
        <bgColor indexed="64"/>
      </patternFill>
    </fill>
    <fill>
      <patternFill patternType="solid">
        <fgColor theme="4" tint="0.79998168889431442"/>
        <bgColor indexed="64"/>
      </patternFill>
    </fill>
    <fill>
      <patternFill patternType="solid">
        <fgColor theme="1" tint="0.34998626667073579"/>
        <bgColor indexed="64"/>
      </patternFill>
    </fill>
    <fill>
      <patternFill patternType="lightUp"/>
    </fill>
    <fill>
      <patternFill patternType="solid">
        <fgColor theme="6" tint="0.79998168889431442"/>
        <bgColor indexed="64"/>
      </patternFill>
    </fill>
    <fill>
      <patternFill patternType="solid">
        <fgColor rgb="FF70BDD2"/>
        <bgColor indexed="64"/>
      </patternFill>
    </fill>
    <fill>
      <patternFill patternType="solid">
        <fgColor rgb="FFFFF9E5"/>
        <bgColor indexed="64"/>
      </patternFill>
    </fill>
    <fill>
      <patternFill patternType="solid">
        <fgColor rgb="FF0070C0"/>
        <bgColor indexed="64"/>
      </patternFill>
    </fill>
  </fills>
  <borders count="9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bottom style="hair">
        <color indexed="64"/>
      </bottom>
      <diagonal/>
    </border>
    <border>
      <left style="medium">
        <color indexed="64"/>
      </left>
      <right/>
      <top/>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right style="thin">
        <color indexed="64"/>
      </right>
      <top style="medium">
        <color indexed="64"/>
      </top>
      <bottom style="hair">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s>
  <cellStyleXfs count="15">
    <xf numFmtId="0" fontId="0" fillId="0" borderId="0"/>
    <xf numFmtId="0" fontId="15" fillId="0" borderId="0" applyNumberFormat="0" applyFill="0" applyBorder="0" applyAlignment="0" applyProtection="0"/>
    <xf numFmtId="164" fontId="11" fillId="0" borderId="0"/>
    <xf numFmtId="0" fontId="9" fillId="0" borderId="0"/>
    <xf numFmtId="0" fontId="10" fillId="0" borderId="0"/>
    <xf numFmtId="0" fontId="2" fillId="0" borderId="0"/>
    <xf numFmtId="0" fontId="2" fillId="0" borderId="0"/>
    <xf numFmtId="0" fontId="11" fillId="0" borderId="0"/>
    <xf numFmtId="0" fontId="11" fillId="0" borderId="0"/>
    <xf numFmtId="0" fontId="44" fillId="0" borderId="0"/>
    <xf numFmtId="0" fontId="2" fillId="0" borderId="0"/>
    <xf numFmtId="0" fontId="2" fillId="0" borderId="0"/>
    <xf numFmtId="0" fontId="2" fillId="0" borderId="0"/>
    <xf numFmtId="0" fontId="2" fillId="0" borderId="0"/>
    <xf numFmtId="0" fontId="58" fillId="0" borderId="0"/>
  </cellStyleXfs>
  <cellXfs count="1233">
    <xf numFmtId="0" fontId="0" fillId="0" borderId="0" xfId="0"/>
    <xf numFmtId="0" fontId="17" fillId="0" borderId="0" xfId="0" applyFont="1"/>
    <xf numFmtId="0" fontId="18" fillId="0" borderId="0" xfId="0" applyFont="1"/>
    <xf numFmtId="0" fontId="21" fillId="0" borderId="0" xfId="0" applyFont="1" applyAlignment="1">
      <alignment wrapText="1"/>
    </xf>
    <xf numFmtId="0" fontId="21" fillId="0" borderId="0" xfId="0" applyFont="1" applyAlignment="1">
      <alignment horizontal="justify"/>
    </xf>
    <xf numFmtId="0" fontId="20" fillId="3" borderId="5" xfId="0" applyFont="1" applyFill="1" applyBorder="1"/>
    <xf numFmtId="0" fontId="21" fillId="0" borderId="0" xfId="0" applyFont="1" applyAlignment="1">
      <alignment vertical="center" wrapText="1"/>
    </xf>
    <xf numFmtId="0" fontId="4" fillId="0" borderId="0" xfId="0" applyFont="1"/>
    <xf numFmtId="0" fontId="5" fillId="0" borderId="0" xfId="0" applyFont="1"/>
    <xf numFmtId="0" fontId="21" fillId="0" borderId="0" xfId="0" applyFont="1" applyAlignment="1">
      <alignment horizontal="justify" vertical="center"/>
    </xf>
    <xf numFmtId="0" fontId="20" fillId="3" borderId="6" xfId="0" applyFont="1" applyFill="1" applyBorder="1"/>
    <xf numFmtId="0" fontId="20" fillId="3" borderId="6" xfId="0" applyFont="1" applyFill="1" applyBorder="1" applyAlignment="1">
      <alignment wrapText="1"/>
    </xf>
    <xf numFmtId="0" fontId="17" fillId="0" borderId="6" xfId="0" applyFont="1" applyBorder="1" applyAlignment="1">
      <alignment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26" fillId="0" borderId="9" xfId="0" applyFont="1" applyBorder="1" applyAlignment="1">
      <alignment vertical="center"/>
    </xf>
    <xf numFmtId="0" fontId="6" fillId="0" borderId="8" xfId="0" applyFont="1" applyBorder="1" applyAlignment="1">
      <alignment vertical="center" wrapText="1"/>
    </xf>
    <xf numFmtId="0" fontId="3" fillId="0" borderId="8" xfId="0" applyFont="1" applyBorder="1" applyAlignment="1">
      <alignment vertical="center" wrapText="1"/>
    </xf>
    <xf numFmtId="0" fontId="26" fillId="0" borderId="10" xfId="0" applyFont="1" applyBorder="1" applyAlignment="1">
      <alignment vertical="center"/>
    </xf>
    <xf numFmtId="0" fontId="26" fillId="0" borderId="0" xfId="0" applyFont="1"/>
    <xf numFmtId="0" fontId="18" fillId="0" borderId="0" xfId="0" applyFont="1" applyAlignment="1">
      <alignment wrapText="1"/>
    </xf>
    <xf numFmtId="0" fontId="20" fillId="0" borderId="14" xfId="0" applyFont="1" applyBorder="1" applyAlignment="1">
      <alignment horizontal="center"/>
    </xf>
    <xf numFmtId="0" fontId="26" fillId="0" borderId="3" xfId="0" applyFont="1" applyBorder="1" applyAlignment="1">
      <alignment vertical="center"/>
    </xf>
    <xf numFmtId="0" fontId="21" fillId="0" borderId="16" xfId="0" applyFont="1" applyBorder="1" applyAlignment="1">
      <alignment horizontal="left" vertical="center" wrapText="1"/>
    </xf>
    <xf numFmtId="0" fontId="21" fillId="0" borderId="0" xfId="0" applyFont="1"/>
    <xf numFmtId="0" fontId="20" fillId="0" borderId="3" xfId="0" applyFont="1" applyBorder="1" applyAlignment="1">
      <alignment vertical="center"/>
    </xf>
    <xf numFmtId="0" fontId="19" fillId="4" borderId="0" xfId="0" applyFont="1" applyFill="1" applyAlignment="1">
      <alignment vertical="center"/>
    </xf>
    <xf numFmtId="0" fontId="19" fillId="4" borderId="0" xfId="0" applyFont="1" applyFill="1" applyAlignment="1">
      <alignment horizontal="left" vertical="center"/>
    </xf>
    <xf numFmtId="0" fontId="19" fillId="5" borderId="0" xfId="0" applyFont="1" applyFill="1" applyAlignment="1">
      <alignment vertical="center"/>
    </xf>
    <xf numFmtId="0" fontId="19" fillId="5" borderId="0" xfId="0" applyFont="1" applyFill="1" applyAlignment="1">
      <alignment horizontal="left" vertical="center"/>
    </xf>
    <xf numFmtId="0" fontId="29" fillId="6" borderId="0" xfId="0" applyFont="1" applyFill="1" applyAlignment="1">
      <alignment vertical="center"/>
    </xf>
    <xf numFmtId="0" fontId="20" fillId="0" borderId="8" xfId="0" applyFont="1" applyBorder="1" applyAlignment="1">
      <alignment vertical="center"/>
    </xf>
    <xf numFmtId="0" fontId="3" fillId="0" borderId="7" xfId="0" applyFont="1" applyBorder="1" applyAlignment="1">
      <alignment horizontal="left" vertical="center" wrapText="1"/>
    </xf>
    <xf numFmtId="0" fontId="24" fillId="0" borderId="6" xfId="0" applyFont="1" applyBorder="1" applyAlignment="1">
      <alignment horizontal="left" vertical="center" wrapText="1"/>
    </xf>
    <xf numFmtId="0" fontId="20" fillId="0" borderId="6" xfId="0" applyFont="1" applyBorder="1" applyAlignment="1">
      <alignment horizontal="left" vertical="center"/>
    </xf>
    <xf numFmtId="0" fontId="21"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21" fillId="0" borderId="8" xfId="0" applyFont="1" applyBorder="1" applyAlignment="1">
      <alignment horizontal="justify" vertical="center"/>
    </xf>
    <xf numFmtId="0" fontId="21" fillId="0" borderId="7" xfId="0" applyFont="1" applyBorder="1" applyAlignment="1">
      <alignment horizontal="left" vertical="center" wrapText="1"/>
    </xf>
    <xf numFmtId="0" fontId="21" fillId="0" borderId="12" xfId="0" applyFont="1" applyBorder="1" applyAlignment="1">
      <alignment vertical="center" wrapText="1"/>
    </xf>
    <xf numFmtId="0" fontId="3" fillId="0" borderId="6" xfId="0" applyFont="1" applyBorder="1" applyAlignment="1">
      <alignment horizontal="left" vertical="center" wrapText="1"/>
    </xf>
    <xf numFmtId="0" fontId="3" fillId="0" borderId="11" xfId="0" applyFont="1" applyBorder="1" applyAlignment="1">
      <alignment horizontal="left" vertical="center" wrapText="1"/>
    </xf>
    <xf numFmtId="0" fontId="17" fillId="0" borderId="0" xfId="0" applyFont="1" applyAlignment="1">
      <alignment wrapText="1"/>
    </xf>
    <xf numFmtId="0" fontId="24" fillId="0" borderId="7" xfId="0" applyFont="1" applyBorder="1" applyAlignment="1">
      <alignment horizontal="left" vertical="center" wrapText="1"/>
    </xf>
    <xf numFmtId="0" fontId="20" fillId="0" borderId="13" xfId="0" applyFont="1" applyBorder="1" applyAlignment="1">
      <alignment vertical="center"/>
    </xf>
    <xf numFmtId="0" fontId="21" fillId="0" borderId="13" xfId="0" applyFont="1" applyBorder="1" applyAlignment="1">
      <alignment horizontal="left" vertical="center" wrapText="1"/>
    </xf>
    <xf numFmtId="0" fontId="30" fillId="0" borderId="0" xfId="0" applyFont="1"/>
    <xf numFmtId="0" fontId="0" fillId="0" borderId="0" xfId="0" applyAlignment="1">
      <alignment wrapText="1"/>
    </xf>
    <xf numFmtId="0" fontId="20" fillId="0" borderId="0" xfId="0" applyFont="1"/>
    <xf numFmtId="0" fontId="20" fillId="3" borderId="4" xfId="0" applyFont="1" applyFill="1" applyBorder="1"/>
    <xf numFmtId="0" fontId="20" fillId="0" borderId="0" xfId="0" applyFont="1" applyAlignment="1">
      <alignment wrapText="1"/>
    </xf>
    <xf numFmtId="0" fontId="21" fillId="0" borderId="6" xfId="0" applyFont="1" applyBorder="1" applyAlignment="1">
      <alignment horizontal="left" vertical="center" wrapText="1"/>
    </xf>
    <xf numFmtId="0" fontId="20" fillId="0" borderId="6" xfId="0" applyFont="1" applyBorder="1" applyAlignment="1">
      <alignment vertical="center"/>
    </xf>
    <xf numFmtId="0" fontId="20" fillId="3" borderId="6" xfId="0" applyFont="1" applyFill="1" applyBorder="1" applyAlignment="1">
      <alignment vertical="center"/>
    </xf>
    <xf numFmtId="0" fontId="20" fillId="0" borderId="0" xfId="0" applyFont="1" applyAlignment="1">
      <alignment vertical="center"/>
    </xf>
    <xf numFmtId="0" fontId="20" fillId="0" borderId="1" xfId="0" applyFont="1" applyBorder="1" applyAlignment="1">
      <alignment vertical="center"/>
    </xf>
    <xf numFmtId="0" fontId="21" fillId="0" borderId="12" xfId="0" applyFont="1" applyBorder="1" applyAlignment="1">
      <alignment horizontal="left" vertical="center" wrapText="1"/>
    </xf>
    <xf numFmtId="0" fontId="19" fillId="4" borderId="0" xfId="0" applyFont="1" applyFill="1" applyAlignment="1">
      <alignment horizontal="left" vertical="center" wrapText="1"/>
    </xf>
    <xf numFmtId="0" fontId="19" fillId="5" borderId="0" xfId="0" applyFont="1" applyFill="1" applyAlignment="1">
      <alignment horizontal="left" vertical="center" wrapText="1"/>
    </xf>
    <xf numFmtId="0" fontId="19" fillId="6" borderId="0" xfId="0" applyFont="1" applyFill="1" applyAlignment="1">
      <alignment horizontal="left" vertical="center" wrapText="1"/>
    </xf>
    <xf numFmtId="0" fontId="20" fillId="3" borderId="6" xfId="0" applyFont="1" applyFill="1" applyBorder="1" applyAlignment="1">
      <alignment vertical="center" wrapText="1"/>
    </xf>
    <xf numFmtId="0" fontId="20" fillId="0" borderId="0" xfId="0" applyFont="1" applyAlignment="1">
      <alignment vertical="center" wrapText="1"/>
    </xf>
    <xf numFmtId="0" fontId="19" fillId="4" borderId="0" xfId="0" applyFont="1" applyFill="1" applyAlignment="1">
      <alignment vertical="center" wrapText="1"/>
    </xf>
    <xf numFmtId="0" fontId="19" fillId="5" borderId="0" xfId="0" applyFont="1" applyFill="1" applyAlignment="1">
      <alignment vertical="center" wrapText="1"/>
    </xf>
    <xf numFmtId="0" fontId="19" fillId="6" borderId="0" xfId="0" applyFont="1" applyFill="1" applyAlignment="1">
      <alignment vertical="center" wrapText="1"/>
    </xf>
    <xf numFmtId="0" fontId="19" fillId="6" borderId="0" xfId="0" applyFont="1" applyFill="1" applyAlignment="1">
      <alignment vertical="center"/>
    </xf>
    <xf numFmtId="0" fontId="26" fillId="0" borderId="19" xfId="0" applyFont="1" applyBorder="1" applyAlignment="1">
      <alignment vertical="center"/>
    </xf>
    <xf numFmtId="0" fontId="20" fillId="0" borderId="4" xfId="0" applyFont="1" applyBorder="1" applyAlignment="1">
      <alignment vertical="center"/>
    </xf>
    <xf numFmtId="0" fontId="20" fillId="3" borderId="4" xfId="0" applyFont="1" applyFill="1" applyBorder="1" applyAlignment="1">
      <alignment vertical="center"/>
    </xf>
    <xf numFmtId="0" fontId="20" fillId="3" borderId="5" xfId="0" applyFont="1" applyFill="1" applyBorder="1" applyAlignment="1">
      <alignment vertical="center"/>
    </xf>
    <xf numFmtId="0" fontId="21" fillId="0" borderId="5" xfId="0" applyFont="1" applyBorder="1" applyAlignment="1">
      <alignment vertical="center" wrapText="1"/>
    </xf>
    <xf numFmtId="0" fontId="20" fillId="0" borderId="7" xfId="0" applyFont="1" applyBorder="1" applyAlignment="1">
      <alignment vertical="center"/>
    </xf>
    <xf numFmtId="0" fontId="20" fillId="0" borderId="3" xfId="0" applyFont="1" applyBorder="1"/>
    <xf numFmtId="0" fontId="19" fillId="6" borderId="3" xfId="0" applyFont="1" applyFill="1" applyBorder="1" applyAlignment="1">
      <alignment vertical="center"/>
    </xf>
    <xf numFmtId="0" fontId="19" fillId="6" borderId="16" xfId="0" applyFont="1" applyFill="1" applyBorder="1" applyAlignment="1">
      <alignment vertical="center"/>
    </xf>
    <xf numFmtId="0" fontId="29" fillId="4" borderId="0" xfId="0" applyFont="1" applyFill="1" applyAlignment="1">
      <alignment vertical="center"/>
    </xf>
    <xf numFmtId="0" fontId="29" fillId="5" borderId="0" xfId="0" applyFont="1" applyFill="1" applyAlignment="1">
      <alignment vertical="center"/>
    </xf>
    <xf numFmtId="0" fontId="29" fillId="5" borderId="0" xfId="0" applyFont="1" applyFill="1" applyAlignment="1">
      <alignment horizontal="left" vertical="center"/>
    </xf>
    <xf numFmtId="0" fontId="19" fillId="4" borderId="1" xfId="0" applyFont="1" applyFill="1" applyBorder="1" applyAlignment="1">
      <alignment vertical="center"/>
    </xf>
    <xf numFmtId="0" fontId="19" fillId="4" borderId="2" xfId="0" applyFont="1" applyFill="1" applyBorder="1" applyAlignment="1">
      <alignment vertical="center"/>
    </xf>
    <xf numFmtId="0" fontId="19" fillId="4" borderId="12" xfId="0" applyFont="1" applyFill="1" applyBorder="1" applyAlignment="1">
      <alignment horizontal="left" vertical="center"/>
    </xf>
    <xf numFmtId="0" fontId="19" fillId="5" borderId="3" xfId="0" applyFont="1" applyFill="1" applyBorder="1" applyAlignment="1">
      <alignment vertical="center"/>
    </xf>
    <xf numFmtId="0" fontId="19" fillId="5" borderId="16" xfId="0" applyFont="1" applyFill="1" applyBorder="1" applyAlignment="1">
      <alignment horizontal="left" vertical="center"/>
    </xf>
    <xf numFmtId="0" fontId="19" fillId="4" borderId="2" xfId="0" applyFont="1" applyFill="1" applyBorder="1" applyAlignment="1">
      <alignment vertical="center" wrapText="1"/>
    </xf>
    <xf numFmtId="0" fontId="20" fillId="0" borderId="25" xfId="0" applyFont="1" applyBorder="1" applyAlignment="1">
      <alignment horizontal="center"/>
    </xf>
    <xf numFmtId="0" fontId="19" fillId="4" borderId="12" xfId="0" applyFont="1" applyFill="1" applyBorder="1" applyAlignment="1">
      <alignment horizontal="left" vertical="center" wrapText="1"/>
    </xf>
    <xf numFmtId="0" fontId="19" fillId="5" borderId="16" xfId="0" applyFont="1" applyFill="1" applyBorder="1" applyAlignment="1">
      <alignment horizontal="left" vertical="center" wrapText="1"/>
    </xf>
    <xf numFmtId="0" fontId="20" fillId="0" borderId="25" xfId="0" applyFont="1" applyBorder="1" applyAlignment="1">
      <alignment horizontal="center" wrapText="1"/>
    </xf>
    <xf numFmtId="0" fontId="19" fillId="6" borderId="16" xfId="0" applyFont="1" applyFill="1" applyBorder="1" applyAlignment="1">
      <alignment horizontal="left" vertical="center" wrapText="1"/>
    </xf>
    <xf numFmtId="0" fontId="19" fillId="6" borderId="16" xfId="0" applyFont="1" applyFill="1" applyBorder="1" applyAlignment="1">
      <alignment vertical="center" wrapText="1"/>
    </xf>
    <xf numFmtId="0" fontId="31" fillId="0" borderId="0" xfId="0" applyFont="1"/>
    <xf numFmtId="0" fontId="19" fillId="4" borderId="12" xfId="0" applyFont="1" applyFill="1" applyBorder="1" applyAlignment="1">
      <alignment vertical="center"/>
    </xf>
    <xf numFmtId="0" fontId="19" fillId="5" borderId="16" xfId="0" applyFont="1" applyFill="1" applyBorder="1" applyAlignment="1">
      <alignment vertical="center"/>
    </xf>
    <xf numFmtId="0" fontId="26" fillId="3" borderId="4" xfId="0" applyFont="1" applyFill="1" applyBorder="1" applyAlignment="1">
      <alignment vertical="center"/>
    </xf>
    <xf numFmtId="0" fontId="26" fillId="3" borderId="6" xfId="0" applyFont="1" applyFill="1" applyBorder="1" applyAlignment="1">
      <alignment vertical="center" wrapText="1"/>
    </xf>
    <xf numFmtId="0" fontId="26" fillId="3" borderId="5" xfId="0" applyFont="1" applyFill="1" applyBorder="1" applyAlignment="1">
      <alignment vertical="center"/>
    </xf>
    <xf numFmtId="0" fontId="21" fillId="0" borderId="6" xfId="0" applyFont="1" applyBorder="1" applyAlignment="1">
      <alignment vertical="center" wrapText="1"/>
    </xf>
    <xf numFmtId="0" fontId="20" fillId="3" borderId="5" xfId="0" applyFont="1" applyFill="1" applyBorder="1" applyAlignment="1">
      <alignment wrapText="1"/>
    </xf>
    <xf numFmtId="0" fontId="19" fillId="4" borderId="12" xfId="0" applyFont="1" applyFill="1" applyBorder="1" applyAlignment="1">
      <alignment vertical="center" wrapText="1"/>
    </xf>
    <xf numFmtId="0" fontId="19" fillId="5" borderId="16" xfId="0" applyFont="1" applyFill="1" applyBorder="1" applyAlignment="1">
      <alignment vertical="center" wrapText="1"/>
    </xf>
    <xf numFmtId="0" fontId="6" fillId="0" borderId="9" xfId="0" applyFont="1" applyBorder="1" applyAlignment="1">
      <alignment vertical="center" wrapText="1"/>
    </xf>
    <xf numFmtId="0" fontId="20" fillId="3" borderId="5" xfId="0" applyFont="1" applyFill="1" applyBorder="1" applyAlignment="1">
      <alignment vertical="center" wrapText="1"/>
    </xf>
    <xf numFmtId="0" fontId="30" fillId="0" borderId="0" xfId="0" applyFont="1" applyAlignment="1">
      <alignment wrapText="1"/>
    </xf>
    <xf numFmtId="0" fontId="0" fillId="0" borderId="3" xfId="0" applyBorder="1" applyAlignment="1">
      <alignment wrapText="1"/>
    </xf>
    <xf numFmtId="0" fontId="20" fillId="3" borderId="20" xfId="0" applyFont="1" applyFill="1" applyBorder="1" applyAlignment="1">
      <alignment vertical="center"/>
    </xf>
    <xf numFmtId="0" fontId="3" fillId="9" borderId="8" xfId="0" applyFont="1" applyFill="1" applyBorder="1" applyAlignment="1">
      <alignment horizontal="left" vertical="center" wrapText="1"/>
    </xf>
    <xf numFmtId="0" fontId="6" fillId="9" borderId="8" xfId="0" applyFont="1" applyFill="1" applyBorder="1" applyAlignment="1">
      <alignment horizontal="left" vertical="center" wrapText="1"/>
    </xf>
    <xf numFmtId="0" fontId="3" fillId="10" borderId="9" xfId="0" applyFont="1" applyFill="1" applyBorder="1" applyAlignment="1">
      <alignment vertical="center" wrapText="1"/>
    </xf>
    <xf numFmtId="0" fontId="3" fillId="10" borderId="8" xfId="0" applyFont="1" applyFill="1" applyBorder="1" applyAlignment="1">
      <alignment horizontal="left" vertical="center" wrapText="1"/>
    </xf>
    <xf numFmtId="0" fontId="3" fillId="10" borderId="8" xfId="0" applyFont="1" applyFill="1" applyBorder="1" applyAlignment="1">
      <alignment vertical="center" wrapText="1"/>
    </xf>
    <xf numFmtId="0" fontId="21" fillId="0" borderId="22" xfId="0" applyFont="1" applyBorder="1" applyAlignment="1">
      <alignment horizontal="left" vertical="center" wrapText="1"/>
    </xf>
    <xf numFmtId="0" fontId="21" fillId="0" borderId="20" xfId="0" applyFont="1" applyBorder="1" applyAlignment="1">
      <alignment vertical="center" wrapText="1"/>
    </xf>
    <xf numFmtId="0" fontId="3" fillId="0" borderId="4" xfId="0" applyFont="1" applyBorder="1" applyAlignment="1">
      <alignment horizontal="left" vertical="center" wrapText="1"/>
    </xf>
    <xf numFmtId="4" fontId="39" fillId="0" borderId="0" xfId="7" applyNumberFormat="1" applyFont="1" applyFill="1" applyAlignment="1">
      <alignment vertical="center" wrapText="1"/>
    </xf>
    <xf numFmtId="4" fontId="39" fillId="0" borderId="0" xfId="7" applyNumberFormat="1" applyFont="1" applyFill="1" applyAlignment="1">
      <alignment vertical="center"/>
    </xf>
    <xf numFmtId="4" fontId="40" fillId="11" borderId="29" xfId="7" applyNumberFormat="1" applyFont="1" applyFill="1" applyBorder="1" applyAlignment="1">
      <alignment horizontal="center" vertical="center" wrapText="1"/>
    </xf>
    <xf numFmtId="4" fontId="40" fillId="11" borderId="30" xfId="7" applyNumberFormat="1" applyFont="1" applyFill="1" applyBorder="1" applyAlignment="1">
      <alignment horizontal="center" vertical="center" wrapText="1"/>
    </xf>
    <xf numFmtId="4" fontId="40" fillId="0" borderId="0" xfId="7" applyNumberFormat="1" applyFont="1" applyFill="1" applyAlignment="1">
      <alignment horizontal="center" vertical="center" wrapText="1"/>
    </xf>
    <xf numFmtId="4" fontId="2" fillId="0" borderId="0" xfId="7" applyNumberFormat="1" applyFont="1" applyFill="1" applyAlignment="1">
      <alignment vertical="center"/>
    </xf>
    <xf numFmtId="4" fontId="2" fillId="0" borderId="0" xfId="7" applyNumberFormat="1" applyFont="1" applyFill="1" applyAlignment="1">
      <alignment vertical="center" wrapText="1"/>
    </xf>
    <xf numFmtId="4" fontId="40" fillId="11" borderId="35" xfId="7" applyNumberFormat="1" applyFont="1" applyFill="1" applyBorder="1" applyAlignment="1">
      <alignment horizontal="center" vertical="center" wrapText="1"/>
    </xf>
    <xf numFmtId="4" fontId="40" fillId="11" borderId="36" xfId="7" applyNumberFormat="1" applyFont="1" applyFill="1" applyBorder="1" applyAlignment="1">
      <alignment horizontal="center" vertical="center" wrapText="1"/>
    </xf>
    <xf numFmtId="4" fontId="2" fillId="0" borderId="0" xfId="7" applyNumberFormat="1" applyFont="1" applyFill="1" applyAlignment="1">
      <alignment horizontal="center" vertical="center" wrapText="1"/>
    </xf>
    <xf numFmtId="4" fontId="41" fillId="0" borderId="0" xfId="7" applyNumberFormat="1" applyFont="1" applyFill="1" applyAlignment="1">
      <alignment vertical="center"/>
    </xf>
    <xf numFmtId="4" fontId="2" fillId="0" borderId="39" xfId="7" applyNumberFormat="1" applyFont="1" applyFill="1" applyBorder="1" applyAlignment="1">
      <alignment vertical="center" wrapText="1"/>
    </xf>
    <xf numFmtId="4" fontId="40" fillId="11" borderId="34" xfId="7" applyNumberFormat="1" applyFont="1" applyFill="1" applyBorder="1" applyAlignment="1">
      <alignment vertical="center" wrapText="1"/>
    </xf>
    <xf numFmtId="4" fontId="40" fillId="11" borderId="35" xfId="7" applyNumberFormat="1" applyFont="1" applyFill="1" applyBorder="1" applyAlignment="1">
      <alignment vertical="center"/>
    </xf>
    <xf numFmtId="4" fontId="40" fillId="11" borderId="36" xfId="7" applyNumberFormat="1" applyFont="1" applyFill="1" applyBorder="1" applyAlignment="1">
      <alignment vertical="center"/>
    </xf>
    <xf numFmtId="4" fontId="2" fillId="0" borderId="38" xfId="7" applyNumberFormat="1" applyFont="1" applyFill="1" applyBorder="1" applyAlignment="1">
      <alignment vertical="center" wrapText="1"/>
    </xf>
    <xf numFmtId="4" fontId="2" fillId="0" borderId="42" xfId="7" applyNumberFormat="1" applyFont="1" applyFill="1" applyBorder="1" applyAlignment="1">
      <alignment vertical="center" wrapText="1"/>
    </xf>
    <xf numFmtId="4" fontId="2" fillId="0" borderId="13" xfId="7" applyNumberFormat="1" applyFont="1" applyFill="1" applyBorder="1" applyAlignment="1">
      <alignment vertical="center"/>
    </xf>
    <xf numFmtId="4" fontId="2" fillId="7" borderId="13" xfId="7" applyNumberFormat="1" applyFont="1" applyFill="1" applyBorder="1" applyAlignment="1">
      <alignment vertical="center"/>
    </xf>
    <xf numFmtId="4" fontId="40" fillId="7" borderId="0" xfId="7" applyNumberFormat="1" applyFont="1" applyFill="1" applyBorder="1" applyAlignment="1">
      <alignment vertical="center" wrapText="1"/>
    </xf>
    <xf numFmtId="4" fontId="40" fillId="7" borderId="0" xfId="7" applyNumberFormat="1" applyFont="1" applyFill="1" applyBorder="1" applyAlignment="1">
      <alignment vertical="center"/>
    </xf>
    <xf numFmtId="4" fontId="2" fillId="7" borderId="0" xfId="7" applyNumberFormat="1" applyFont="1" applyFill="1" applyAlignment="1">
      <alignment vertical="center"/>
    </xf>
    <xf numFmtId="0" fontId="2" fillId="7" borderId="0" xfId="6" applyFont="1" applyFill="1" applyBorder="1" applyAlignment="1">
      <alignment vertical="center"/>
    </xf>
    <xf numFmtId="4" fontId="2" fillId="7" borderId="0" xfId="6" applyNumberFormat="1" applyFont="1" applyFill="1" applyAlignment="1">
      <alignment vertical="center"/>
    </xf>
    <xf numFmtId="4" fontId="2" fillId="7" borderId="0" xfId="6" applyNumberFormat="1" applyFont="1" applyFill="1" applyBorder="1" applyAlignment="1">
      <alignment vertical="center"/>
    </xf>
    <xf numFmtId="4" fontId="2" fillId="0" borderId="0" xfId="7" applyNumberFormat="1" applyFont="1" applyFill="1" applyBorder="1" applyAlignment="1">
      <alignment vertical="center"/>
    </xf>
    <xf numFmtId="4" fontId="40" fillId="0" borderId="0" xfId="7" applyNumberFormat="1" applyFont="1" applyFill="1" applyBorder="1" applyAlignment="1">
      <alignment horizontal="center" vertical="center"/>
    </xf>
    <xf numFmtId="4" fontId="40" fillId="0" borderId="0" xfId="6" applyNumberFormat="1" applyFont="1" applyFill="1" applyBorder="1" applyAlignment="1">
      <alignment vertical="center"/>
    </xf>
    <xf numFmtId="4" fontId="39" fillId="0" borderId="0" xfId="7" applyNumberFormat="1" applyFont="1" applyFill="1" applyBorder="1" applyAlignment="1">
      <alignment vertical="center"/>
    </xf>
    <xf numFmtId="4" fontId="2" fillId="3" borderId="32" xfId="7" applyNumberFormat="1" applyFont="1" applyFill="1" applyBorder="1" applyAlignment="1">
      <alignment vertical="center"/>
    </xf>
    <xf numFmtId="0" fontId="40" fillId="0" borderId="0" xfId="8" applyFont="1" applyFill="1" applyAlignment="1">
      <alignment vertical="center"/>
    </xf>
    <xf numFmtId="4" fontId="2" fillId="0" borderId="0" xfId="8" applyNumberFormat="1" applyFont="1" applyFill="1" applyAlignment="1">
      <alignment vertical="center"/>
    </xf>
    <xf numFmtId="0" fontId="2" fillId="0" borderId="0" xfId="8" applyFont="1" applyFill="1" applyAlignment="1">
      <alignment vertical="center"/>
    </xf>
    <xf numFmtId="0" fontId="2" fillId="0" borderId="0" xfId="8" applyFont="1" applyFill="1" applyAlignment="1">
      <alignment vertical="center" wrapText="1"/>
    </xf>
    <xf numFmtId="0" fontId="43" fillId="0" borderId="0" xfId="8" applyFont="1" applyFill="1" applyAlignment="1">
      <alignment vertical="center"/>
    </xf>
    <xf numFmtId="4" fontId="2" fillId="0" borderId="0" xfId="8" applyNumberFormat="1" applyFont="1" applyFill="1" applyAlignment="1">
      <alignment horizontal="right" vertical="center"/>
    </xf>
    <xf numFmtId="4" fontId="2" fillId="0" borderId="0" xfId="8" applyNumberFormat="1" applyFont="1" applyFill="1" applyBorder="1" applyAlignment="1">
      <alignment vertical="center"/>
    </xf>
    <xf numFmtId="4" fontId="40" fillId="11" borderId="6" xfId="3" applyNumberFormat="1" applyFont="1" applyFill="1" applyBorder="1" applyAlignment="1">
      <alignment horizontal="center" vertical="center" wrapText="1"/>
    </xf>
    <xf numFmtId="4" fontId="40" fillId="11" borderId="6" xfId="3" applyNumberFormat="1" applyFont="1" applyFill="1" applyBorder="1" applyAlignment="1">
      <alignment vertical="center"/>
    </xf>
    <xf numFmtId="0" fontId="40" fillId="0" borderId="0" xfId="3" applyFont="1" applyFill="1" applyAlignment="1">
      <alignment vertical="center"/>
    </xf>
    <xf numFmtId="4" fontId="2" fillId="0" borderId="0" xfId="3" applyNumberFormat="1" applyFont="1" applyFill="1" applyAlignment="1">
      <alignment vertical="center"/>
    </xf>
    <xf numFmtId="4" fontId="45" fillId="11" borderId="6" xfId="4" applyNumberFormat="1" applyFont="1" applyFill="1" applyBorder="1" applyAlignment="1">
      <alignment horizontal="center" vertical="center" wrapText="1"/>
    </xf>
    <xf numFmtId="4" fontId="45" fillId="11" borderId="6" xfId="2" applyNumberFormat="1" applyFont="1" applyFill="1" applyBorder="1" applyAlignment="1" applyProtection="1">
      <alignment horizontal="right" vertical="center"/>
    </xf>
    <xf numFmtId="0" fontId="27" fillId="0" borderId="0" xfId="8" applyFont="1" applyFill="1" applyAlignment="1">
      <alignment vertical="center"/>
    </xf>
    <xf numFmtId="0" fontId="24" fillId="0" borderId="0" xfId="8" applyFont="1" applyFill="1" applyAlignment="1">
      <alignment vertical="center"/>
    </xf>
    <xf numFmtId="0" fontId="0" fillId="0" borderId="0" xfId="0" applyAlignment="1">
      <alignment vertical="center" wrapText="1"/>
    </xf>
    <xf numFmtId="0" fontId="3" fillId="0" borderId="3" xfId="0" applyFont="1" applyBorder="1" applyAlignment="1">
      <alignment vertical="center" wrapText="1"/>
    </xf>
    <xf numFmtId="0" fontId="3" fillId="14" borderId="8" xfId="0" applyFont="1" applyFill="1" applyBorder="1" applyAlignment="1">
      <alignment horizontal="left" vertical="center" wrapText="1"/>
    </xf>
    <xf numFmtId="0" fontId="3" fillId="14" borderId="21" xfId="0" applyFont="1" applyFill="1" applyBorder="1" applyAlignment="1">
      <alignment horizontal="left" vertical="center" wrapText="1"/>
    </xf>
    <xf numFmtId="0" fontId="5" fillId="14" borderId="3" xfId="0" applyFont="1" applyFill="1" applyBorder="1" applyAlignment="1">
      <alignment vertical="center" wrapText="1"/>
    </xf>
    <xf numFmtId="0" fontId="38" fillId="2" borderId="1" xfId="0" applyFont="1" applyFill="1" applyBorder="1" applyAlignment="1">
      <alignment vertical="center"/>
    </xf>
    <xf numFmtId="0" fontId="38" fillId="2" borderId="2" xfId="0" applyFont="1" applyFill="1" applyBorder="1" applyAlignment="1">
      <alignment horizontal="center" vertical="center" wrapText="1"/>
    </xf>
    <xf numFmtId="0" fontId="20" fillId="3" borderId="20" xfId="0" applyFont="1" applyFill="1" applyBorder="1"/>
    <xf numFmtId="0" fontId="2" fillId="0" borderId="0" xfId="6" applyFont="1" applyFill="1" applyBorder="1" applyAlignment="1">
      <alignment vertical="center"/>
    </xf>
    <xf numFmtId="0" fontId="27" fillId="0" borderId="0" xfId="0" applyFont="1"/>
    <xf numFmtId="0" fontId="26" fillId="3" borderId="4" xfId="0" applyFont="1" applyFill="1" applyBorder="1"/>
    <xf numFmtId="0" fontId="56" fillId="0" borderId="0" xfId="0" applyFont="1" applyAlignment="1">
      <alignment vertical="center"/>
    </xf>
    <xf numFmtId="0" fontId="56" fillId="0" borderId="0" xfId="0" applyFont="1" applyAlignment="1">
      <alignment vertical="center" wrapText="1"/>
    </xf>
    <xf numFmtId="0" fontId="57" fillId="0" borderId="0" xfId="0" applyFont="1" applyAlignment="1">
      <alignment vertical="center" wrapText="1"/>
    </xf>
    <xf numFmtId="0" fontId="56" fillId="0" borderId="0" xfId="0" applyFont="1" applyAlignment="1">
      <alignment horizontal="left" vertical="center" wrapText="1"/>
    </xf>
    <xf numFmtId="0" fontId="60" fillId="0" borderId="0" xfId="0" applyFont="1"/>
    <xf numFmtId="0" fontId="51" fillId="0" borderId="0" xfId="0" applyFont="1" applyAlignment="1">
      <alignment wrapText="1"/>
    </xf>
    <xf numFmtId="0" fontId="63" fillId="0" borderId="0" xfId="6" applyFont="1" applyFill="1" applyBorder="1" applyAlignment="1">
      <alignment vertical="center"/>
    </xf>
    <xf numFmtId="4" fontId="40" fillId="11" borderId="29" xfId="8" applyNumberFormat="1" applyFont="1" applyFill="1" applyBorder="1" applyAlignment="1">
      <alignment horizontal="center" vertical="center" wrapText="1"/>
    </xf>
    <xf numFmtId="4" fontId="40" fillId="11" borderId="30" xfId="8" applyNumberFormat="1" applyFont="1" applyFill="1" applyBorder="1" applyAlignment="1">
      <alignment horizontal="center" vertical="center" wrapText="1"/>
    </xf>
    <xf numFmtId="49" fontId="64" fillId="11" borderId="32" xfId="8" applyNumberFormat="1" applyFont="1" applyFill="1" applyBorder="1" applyAlignment="1">
      <alignment horizontal="center" vertical="center" wrapText="1"/>
    </xf>
    <xf numFmtId="49" fontId="64" fillId="11" borderId="33" xfId="8" applyNumberFormat="1" applyFont="1" applyFill="1" applyBorder="1" applyAlignment="1">
      <alignment horizontal="center" vertical="center" wrapText="1"/>
    </xf>
    <xf numFmtId="0" fontId="64" fillId="0" borderId="0" xfId="8" applyFont="1" applyFill="1" applyAlignment="1">
      <alignment vertical="center"/>
    </xf>
    <xf numFmtId="4" fontId="2" fillId="0" borderId="15" xfId="8" applyNumberFormat="1" applyFont="1" applyFill="1" applyBorder="1" applyAlignment="1">
      <alignment vertical="center"/>
    </xf>
    <xf numFmtId="4" fontId="40" fillId="0" borderId="41" xfId="8" applyNumberFormat="1" applyFont="1" applyFill="1" applyBorder="1" applyAlignment="1">
      <alignment vertical="center"/>
    </xf>
    <xf numFmtId="4" fontId="2" fillId="0" borderId="6" xfId="8" applyNumberFormat="1" applyFont="1" applyFill="1" applyBorder="1" applyAlignment="1">
      <alignment vertical="center"/>
    </xf>
    <xf numFmtId="4" fontId="40" fillId="0" borderId="40" xfId="8" applyNumberFormat="1" applyFont="1" applyFill="1" applyBorder="1" applyAlignment="1">
      <alignment vertical="center"/>
    </xf>
    <xf numFmtId="0" fontId="40" fillId="11" borderId="34" xfId="8" applyFont="1" applyFill="1" applyBorder="1" applyAlignment="1">
      <alignment vertical="center" wrapText="1"/>
    </xf>
    <xf numFmtId="4" fontId="40" fillId="11" borderId="35" xfId="8" applyNumberFormat="1" applyFont="1" applyFill="1" applyBorder="1" applyAlignment="1">
      <alignment vertical="center"/>
    </xf>
    <xf numFmtId="4" fontId="40" fillId="11" borderId="36" xfId="8" applyNumberFormat="1" applyFont="1" applyFill="1" applyBorder="1" applyAlignment="1">
      <alignment vertical="center"/>
    </xf>
    <xf numFmtId="0" fontId="2" fillId="7" borderId="0" xfId="8" applyFont="1" applyFill="1" applyAlignment="1">
      <alignment vertical="center" wrapText="1"/>
    </xf>
    <xf numFmtId="4" fontId="2" fillId="7" borderId="0" xfId="8" applyNumberFormat="1" applyFont="1" applyFill="1" applyAlignment="1">
      <alignment vertical="center"/>
    </xf>
    <xf numFmtId="0" fontId="2" fillId="7" borderId="0" xfId="8" applyFont="1" applyFill="1" applyAlignment="1">
      <alignment vertical="center"/>
    </xf>
    <xf numFmtId="4" fontId="40" fillId="7" borderId="0" xfId="8" applyNumberFormat="1" applyFont="1" applyFill="1" applyAlignment="1">
      <alignment horizontal="right" vertical="center"/>
    </xf>
    <xf numFmtId="4" fontId="40" fillId="11" borderId="49" xfId="8" applyNumberFormat="1" applyFont="1" applyFill="1" applyBorder="1" applyAlignment="1">
      <alignment vertical="center"/>
    </xf>
    <xf numFmtId="0" fontId="66" fillId="0" borderId="0" xfId="6" applyFont="1" applyFill="1" applyBorder="1" applyAlignment="1">
      <alignment vertical="center"/>
    </xf>
    <xf numFmtId="0" fontId="67" fillId="0" borderId="0" xfId="6" applyFont="1" applyFill="1" applyBorder="1" applyAlignment="1">
      <alignment vertical="center"/>
    </xf>
    <xf numFmtId="0" fontId="68" fillId="0" borderId="0" xfId="6" applyFont="1" applyFill="1" applyBorder="1" applyAlignment="1">
      <alignment vertical="center"/>
    </xf>
    <xf numFmtId="0" fontId="2" fillId="0" borderId="0" xfId="6" applyFont="1" applyFill="1" applyAlignment="1">
      <alignment vertical="center"/>
    </xf>
    <xf numFmtId="0" fontId="40" fillId="0" borderId="0" xfId="6" applyFont="1" applyFill="1" applyAlignment="1">
      <alignment vertical="center"/>
    </xf>
    <xf numFmtId="4" fontId="2" fillId="0" borderId="0" xfId="6" applyNumberFormat="1" applyFont="1" applyFill="1" applyAlignment="1">
      <alignment vertical="center"/>
    </xf>
    <xf numFmtId="0" fontId="40" fillId="11" borderId="6" xfId="6" applyFont="1" applyFill="1" applyBorder="1" applyAlignment="1">
      <alignment vertical="center"/>
    </xf>
    <xf numFmtId="4" fontId="40" fillId="11" borderId="6" xfId="6" applyNumberFormat="1" applyFont="1" applyFill="1" applyBorder="1" applyAlignment="1">
      <alignment vertical="center"/>
    </xf>
    <xf numFmtId="0" fontId="69" fillId="0" borderId="0" xfId="6" applyFont="1" applyFill="1" applyBorder="1" applyAlignment="1"/>
    <xf numFmtId="0" fontId="42" fillId="0" borderId="0" xfId="6" applyFont="1" applyFill="1" applyAlignment="1">
      <alignment vertical="center"/>
    </xf>
    <xf numFmtId="0" fontId="2" fillId="0" borderId="0" xfId="6" applyFont="1" applyAlignment="1">
      <alignment vertical="center" wrapText="1"/>
    </xf>
    <xf numFmtId="4" fontId="2" fillId="0" borderId="0" xfId="6" applyNumberFormat="1" applyFont="1" applyAlignment="1">
      <alignment vertical="center"/>
    </xf>
    <xf numFmtId="0" fontId="2" fillId="0" borderId="0" xfId="6" applyFont="1" applyAlignment="1">
      <alignment vertical="center"/>
    </xf>
    <xf numFmtId="0" fontId="67" fillId="0" borderId="0" xfId="6" applyFont="1" applyAlignment="1">
      <alignment vertical="center" wrapText="1"/>
    </xf>
    <xf numFmtId="4" fontId="67" fillId="0" borderId="0" xfId="6" applyNumberFormat="1" applyFont="1" applyAlignment="1">
      <alignment vertical="center"/>
    </xf>
    <xf numFmtId="4" fontId="67" fillId="0" borderId="0" xfId="6" applyNumberFormat="1" applyFont="1" applyFill="1" applyAlignment="1">
      <alignment vertical="center"/>
    </xf>
    <xf numFmtId="0" fontId="67" fillId="0" borderId="0" xfId="6" applyFont="1" applyAlignment="1">
      <alignment vertical="center"/>
    </xf>
    <xf numFmtId="4" fontId="40" fillId="11" borderId="6" xfId="4" applyNumberFormat="1" applyFont="1" applyFill="1" applyBorder="1" applyAlignment="1">
      <alignment horizontal="center" vertical="center" wrapText="1"/>
    </xf>
    <xf numFmtId="4" fontId="2" fillId="0" borderId="0" xfId="6" applyNumberFormat="1" applyFont="1" applyBorder="1" applyAlignment="1">
      <alignment vertical="center"/>
    </xf>
    <xf numFmtId="0" fontId="2" fillId="0" borderId="6" xfId="6" applyFont="1" applyFill="1" applyBorder="1" applyAlignment="1">
      <alignment vertical="center" wrapText="1"/>
    </xf>
    <xf numFmtId="4" fontId="67" fillId="0" borderId="0" xfId="6" applyNumberFormat="1" applyFont="1" applyBorder="1" applyAlignment="1">
      <alignment vertical="center"/>
    </xf>
    <xf numFmtId="0" fontId="2" fillId="0" borderId="23" xfId="6" applyFont="1" applyBorder="1" applyAlignment="1">
      <alignment horizontal="left" vertical="center"/>
    </xf>
    <xf numFmtId="4" fontId="40" fillId="11" borderId="6" xfId="6" applyNumberFormat="1" applyFont="1" applyFill="1" applyBorder="1" applyAlignment="1">
      <alignment horizontal="center" vertical="center" wrapText="1"/>
    </xf>
    <xf numFmtId="4" fontId="75" fillId="0" borderId="0" xfId="6" applyNumberFormat="1" applyFont="1" applyBorder="1" applyAlignment="1">
      <alignment vertical="center"/>
    </xf>
    <xf numFmtId="0" fontId="75" fillId="0" borderId="0" xfId="6" applyFont="1" applyAlignment="1">
      <alignment vertical="center"/>
    </xf>
    <xf numFmtId="4" fontId="2" fillId="16" borderId="6" xfId="8" applyNumberFormat="1" applyFont="1" applyFill="1" applyBorder="1" applyAlignment="1">
      <alignment vertical="center"/>
    </xf>
    <xf numFmtId="0" fontId="2" fillId="0" borderId="0" xfId="10" applyFont="1" applyFill="1" applyAlignment="1">
      <alignment vertical="center"/>
    </xf>
    <xf numFmtId="0" fontId="61" fillId="0" borderId="0" xfId="8" applyFont="1" applyFill="1" applyAlignment="1">
      <alignment horizontal="center" vertical="center" wrapText="1"/>
    </xf>
    <xf numFmtId="0" fontId="40" fillId="0" borderId="0" xfId="10" applyFont="1" applyFill="1" applyAlignment="1">
      <alignment horizontal="center" vertical="center" wrapText="1"/>
    </xf>
    <xf numFmtId="0" fontId="40" fillId="11" borderId="6" xfId="10" applyFont="1" applyFill="1" applyBorder="1" applyAlignment="1">
      <alignment horizontal="center" vertical="center" wrapText="1"/>
    </xf>
    <xf numFmtId="4" fontId="2" fillId="0" borderId="15" xfId="10" applyNumberFormat="1" applyFont="1" applyFill="1" applyBorder="1" applyAlignment="1">
      <alignment vertical="center" wrapText="1"/>
    </xf>
    <xf numFmtId="4" fontId="40" fillId="0" borderId="15" xfId="10" applyNumberFormat="1" applyFont="1" applyFill="1" applyBorder="1" applyAlignment="1">
      <alignment vertical="center" wrapText="1"/>
    </xf>
    <xf numFmtId="4" fontId="40" fillId="0" borderId="41" xfId="10" applyNumberFormat="1" applyFont="1" applyFill="1" applyBorder="1" applyAlignment="1">
      <alignment vertical="center" wrapText="1"/>
    </xf>
    <xf numFmtId="4" fontId="2" fillId="0" borderId="0" xfId="10" applyNumberFormat="1" applyFont="1" applyFill="1" applyAlignment="1">
      <alignment vertical="center" wrapText="1"/>
    </xf>
    <xf numFmtId="4" fontId="2" fillId="0" borderId="6" xfId="10" applyNumberFormat="1" applyFont="1" applyFill="1" applyBorder="1" applyAlignment="1">
      <alignment vertical="center" wrapText="1"/>
    </xf>
    <xf numFmtId="4" fontId="40" fillId="0" borderId="6" xfId="10" applyNumberFormat="1" applyFont="1" applyFill="1" applyBorder="1" applyAlignment="1">
      <alignment vertical="center" wrapText="1"/>
    </xf>
    <xf numFmtId="4" fontId="40" fillId="0" borderId="40" xfId="10" applyNumberFormat="1" applyFont="1" applyFill="1" applyBorder="1" applyAlignment="1">
      <alignment vertical="center" wrapText="1"/>
    </xf>
    <xf numFmtId="4" fontId="2" fillId="7" borderId="6" xfId="10" applyNumberFormat="1" applyFont="1" applyFill="1" applyBorder="1" applyAlignment="1">
      <alignment vertical="center" wrapText="1"/>
    </xf>
    <xf numFmtId="4" fontId="40" fillId="7" borderId="6" xfId="10" applyNumberFormat="1" applyFont="1" applyFill="1" applyBorder="1" applyAlignment="1">
      <alignment vertical="center" wrapText="1"/>
    </xf>
    <xf numFmtId="4" fontId="40" fillId="7" borderId="40" xfId="10" applyNumberFormat="1" applyFont="1" applyFill="1" applyBorder="1" applyAlignment="1">
      <alignment vertical="center" wrapText="1"/>
    </xf>
    <xf numFmtId="4" fontId="40" fillId="11" borderId="34" xfId="10" applyNumberFormat="1" applyFont="1" applyFill="1" applyBorder="1" applyAlignment="1">
      <alignment vertical="center" wrapText="1"/>
    </xf>
    <xf numFmtId="4" fontId="40" fillId="11" borderId="35" xfId="10" applyNumberFormat="1" applyFont="1" applyFill="1" applyBorder="1" applyAlignment="1">
      <alignment vertical="center" wrapText="1"/>
    </xf>
    <xf numFmtId="4" fontId="40" fillId="11" borderId="36" xfId="10" applyNumberFormat="1" applyFont="1" applyFill="1" applyBorder="1" applyAlignment="1">
      <alignment vertical="center" wrapText="1"/>
    </xf>
    <xf numFmtId="0" fontId="2" fillId="7" borderId="0" xfId="10" applyFont="1" applyFill="1" applyAlignment="1">
      <alignment vertical="center"/>
    </xf>
    <xf numFmtId="0" fontId="40" fillId="7" borderId="0" xfId="10" applyFont="1" applyFill="1" applyAlignment="1">
      <alignment horizontal="right" vertical="center"/>
    </xf>
    <xf numFmtId="4" fontId="40" fillId="11" borderId="49" xfId="10" applyNumberFormat="1" applyFont="1" applyFill="1" applyBorder="1" applyAlignment="1">
      <alignment vertical="center"/>
    </xf>
    <xf numFmtId="4" fontId="2" fillId="0" borderId="0" xfId="10" applyNumberFormat="1" applyFont="1" applyFill="1" applyAlignment="1">
      <alignment vertical="center"/>
    </xf>
    <xf numFmtId="49" fontId="40" fillId="0" borderId="0" xfId="10" applyNumberFormat="1" applyFont="1" applyFill="1" applyAlignment="1">
      <alignment horizontal="center" vertical="center" wrapText="1"/>
    </xf>
    <xf numFmtId="0" fontId="2" fillId="0" borderId="0" xfId="11" applyFont="1" applyFill="1" applyAlignment="1">
      <alignment horizontal="center" vertical="center" wrapText="1"/>
    </xf>
    <xf numFmtId="4" fontId="40" fillId="11" borderId="6" xfId="11" applyNumberFormat="1" applyFont="1" applyFill="1" applyBorder="1" applyAlignment="1">
      <alignment horizontal="center" vertical="center" wrapText="1"/>
    </xf>
    <xf numFmtId="4" fontId="40" fillId="11" borderId="5" xfId="11" applyNumberFormat="1" applyFont="1" applyFill="1" applyBorder="1" applyAlignment="1">
      <alignment horizontal="center" vertical="center" wrapText="1"/>
    </xf>
    <xf numFmtId="0" fontId="2" fillId="0" borderId="0" xfId="11" applyFont="1" applyFill="1" applyAlignment="1">
      <alignment vertical="center" wrapText="1"/>
    </xf>
    <xf numFmtId="4" fontId="40" fillId="11" borderId="6" xfId="11" applyNumberFormat="1" applyFont="1" applyFill="1" applyBorder="1" applyAlignment="1">
      <alignment vertical="center" wrapText="1"/>
    </xf>
    <xf numFmtId="0" fontId="40" fillId="0" borderId="0" xfId="11" applyFont="1" applyFill="1" applyBorder="1" applyAlignment="1">
      <alignment vertical="center" wrapText="1"/>
    </xf>
    <xf numFmtId="4" fontId="40" fillId="0" borderId="0" xfId="11" applyNumberFormat="1" applyFont="1" applyFill="1" applyBorder="1" applyAlignment="1">
      <alignment vertical="center" wrapText="1"/>
    </xf>
    <xf numFmtId="4" fontId="2" fillId="0" borderId="0" xfId="11" applyNumberFormat="1" applyFont="1" applyFill="1" applyBorder="1" applyAlignment="1">
      <alignment vertical="center" wrapText="1"/>
    </xf>
    <xf numFmtId="0" fontId="2" fillId="0" borderId="0" xfId="11" applyFont="1" applyFill="1" applyBorder="1" applyAlignment="1">
      <alignment vertical="center" wrapText="1"/>
    </xf>
    <xf numFmtId="4" fontId="40" fillId="11" borderId="6" xfId="11" applyNumberFormat="1" applyFont="1" applyFill="1" applyBorder="1" applyAlignment="1">
      <alignment vertical="center"/>
    </xf>
    <xf numFmtId="4" fontId="40" fillId="11" borderId="5" xfId="11" applyNumberFormat="1" applyFont="1" applyFill="1" applyBorder="1" applyAlignment="1">
      <alignment vertical="center"/>
    </xf>
    <xf numFmtId="0" fontId="2" fillId="0" borderId="0" xfId="11" applyFont="1" applyFill="1" applyAlignment="1">
      <alignment vertical="center"/>
    </xf>
    <xf numFmtId="4" fontId="2" fillId="0" borderId="0" xfId="11" applyNumberFormat="1" applyFont="1" applyFill="1" applyAlignment="1">
      <alignment vertical="center"/>
    </xf>
    <xf numFmtId="0" fontId="40" fillId="7" borderId="0" xfId="10" applyFont="1" applyFill="1" applyAlignment="1">
      <alignment horizontal="left" vertical="center"/>
    </xf>
    <xf numFmtId="4" fontId="2" fillId="0" borderId="0" xfId="11" applyNumberFormat="1" applyFont="1" applyFill="1" applyBorder="1" applyAlignment="1">
      <alignment vertical="center"/>
    </xf>
    <xf numFmtId="0" fontId="2" fillId="0" borderId="0" xfId="11" applyFont="1" applyFill="1" applyBorder="1" applyAlignment="1">
      <alignment vertical="center"/>
    </xf>
    <xf numFmtId="0" fontId="53" fillId="0" borderId="0" xfId="11" applyFont="1" applyFill="1" applyAlignment="1">
      <alignment vertical="center"/>
    </xf>
    <xf numFmtId="0" fontId="40" fillId="0" borderId="0" xfId="11" applyFont="1" applyFill="1" applyAlignment="1">
      <alignment vertical="center"/>
    </xf>
    <xf numFmtId="0" fontId="71" fillId="0" borderId="0" xfId="6" applyFont="1" applyFill="1" applyBorder="1" applyAlignment="1">
      <alignment vertical="center"/>
    </xf>
    <xf numFmtId="4" fontId="40" fillId="11" borderId="6" xfId="6" applyNumberFormat="1" applyFont="1" applyFill="1" applyBorder="1" applyAlignment="1">
      <alignment vertical="center" wrapText="1"/>
    </xf>
    <xf numFmtId="4" fontId="40" fillId="11" borderId="6" xfId="6" applyNumberFormat="1" applyFont="1" applyFill="1" applyBorder="1" applyAlignment="1">
      <alignment horizontal="right" vertical="center" wrapText="1"/>
    </xf>
    <xf numFmtId="4" fontId="40" fillId="11" borderId="6" xfId="6" applyNumberFormat="1" applyFont="1" applyFill="1" applyBorder="1" applyAlignment="1">
      <alignment horizontal="center" vertical="center"/>
    </xf>
    <xf numFmtId="0" fontId="40" fillId="0" borderId="0" xfId="11" applyFont="1" applyFill="1" applyAlignment="1">
      <alignment horizontal="center" vertical="center"/>
    </xf>
    <xf numFmtId="0" fontId="40" fillId="11" borderId="6" xfId="11" applyFont="1" applyFill="1" applyBorder="1" applyAlignment="1">
      <alignment horizontal="center" vertical="center" wrapText="1"/>
    </xf>
    <xf numFmtId="0" fontId="40" fillId="11" borderId="34" xfId="6" applyFont="1" applyFill="1" applyBorder="1" applyAlignment="1">
      <alignment horizontal="center" vertical="center"/>
    </xf>
    <xf numFmtId="0" fontId="2" fillId="0" borderId="0" xfId="11" applyFont="1" applyFill="1"/>
    <xf numFmtId="0" fontId="2" fillId="0" borderId="0" xfId="11" applyFont="1" applyFill="1" applyAlignment="1">
      <alignment vertical="top"/>
    </xf>
    <xf numFmtId="4" fontId="2" fillId="0" borderId="0" xfId="11" applyNumberFormat="1" applyFont="1" applyFill="1" applyBorder="1" applyAlignment="1">
      <alignment vertical="top"/>
    </xf>
    <xf numFmtId="0" fontId="2" fillId="0" borderId="0" xfId="11" applyFont="1" applyFill="1" applyBorder="1" applyAlignment="1">
      <alignment vertical="top"/>
    </xf>
    <xf numFmtId="4" fontId="2" fillId="0" borderId="0" xfId="11" applyNumberFormat="1" applyFont="1" applyFill="1"/>
    <xf numFmtId="4" fontId="2" fillId="0" borderId="0" xfId="11" applyNumberFormat="1" applyFont="1" applyFill="1" applyBorder="1"/>
    <xf numFmtId="0" fontId="2" fillId="0" borderId="0" xfId="11" applyFont="1" applyFill="1" applyBorder="1"/>
    <xf numFmtId="0" fontId="77" fillId="0" borderId="0" xfId="6" applyFont="1" applyFill="1" applyBorder="1" applyAlignment="1">
      <alignment horizontal="center" vertical="center"/>
    </xf>
    <xf numFmtId="4" fontId="2" fillId="7" borderId="7" xfId="2" applyNumberFormat="1" applyFont="1" applyFill="1" applyBorder="1" applyAlignment="1" applyProtection="1">
      <alignment horizontal="right" vertical="center" wrapText="1"/>
    </xf>
    <xf numFmtId="4" fontId="2" fillId="7" borderId="8" xfId="2" applyNumberFormat="1" applyFont="1" applyFill="1" applyBorder="1" applyAlignment="1" applyProtection="1">
      <alignment horizontal="right" vertical="center"/>
    </xf>
    <xf numFmtId="49" fontId="2" fillId="0" borderId="26" xfId="4" applyNumberFormat="1" applyFont="1" applyFill="1" applyBorder="1" applyAlignment="1">
      <alignment horizontal="left" vertical="center" wrapText="1"/>
    </xf>
    <xf numFmtId="49" fontId="2" fillId="0" borderId="52" xfId="4" applyNumberFormat="1" applyFont="1" applyFill="1" applyBorder="1" applyAlignment="1">
      <alignment horizontal="left" vertical="center" wrapText="1"/>
    </xf>
    <xf numFmtId="49" fontId="2" fillId="0" borderId="18" xfId="4" applyNumberFormat="1" applyFont="1" applyFill="1" applyBorder="1" applyAlignment="1">
      <alignment horizontal="left" vertical="center" wrapText="1"/>
    </xf>
    <xf numFmtId="4" fontId="2" fillId="7" borderId="9" xfId="2" applyNumberFormat="1" applyFont="1" applyFill="1" applyBorder="1" applyAlignment="1" applyProtection="1">
      <alignment horizontal="right" vertical="center"/>
    </xf>
    <xf numFmtId="4" fontId="40" fillId="11" borderId="6" xfId="2" applyNumberFormat="1" applyFont="1" applyFill="1" applyBorder="1" applyAlignment="1" applyProtection="1">
      <alignment horizontal="right" vertical="center"/>
    </xf>
    <xf numFmtId="0" fontId="2" fillId="0" borderId="57" xfId="6" applyFont="1" applyFill="1" applyBorder="1" applyAlignment="1">
      <alignment horizontal="left" vertical="center" wrapText="1"/>
    </xf>
    <xf numFmtId="4" fontId="2" fillId="7" borderId="8" xfId="6" applyNumberFormat="1" applyFont="1" applyFill="1" applyBorder="1" applyAlignment="1">
      <alignment vertical="center"/>
    </xf>
    <xf numFmtId="4" fontId="2" fillId="7" borderId="7" xfId="11" applyNumberFormat="1" applyFont="1" applyFill="1" applyBorder="1" applyAlignment="1">
      <alignment vertical="center" wrapText="1"/>
    </xf>
    <xf numFmtId="4" fontId="2" fillId="7" borderId="8" xfId="11" applyNumberFormat="1" applyFont="1" applyFill="1" applyBorder="1" applyAlignment="1">
      <alignment vertical="center" wrapText="1"/>
    </xf>
    <xf numFmtId="4" fontId="2" fillId="7" borderId="9" xfId="11" applyNumberFormat="1" applyFont="1" applyFill="1" applyBorder="1" applyAlignment="1">
      <alignment vertical="center" wrapText="1"/>
    </xf>
    <xf numFmtId="4" fontId="2" fillId="7" borderId="51" xfId="11" applyNumberFormat="1" applyFont="1" applyFill="1" applyBorder="1" applyAlignment="1">
      <alignment vertical="center" wrapText="1"/>
    </xf>
    <xf numFmtId="4" fontId="2" fillId="7" borderId="17" xfId="11" applyNumberFormat="1" applyFont="1" applyFill="1" applyBorder="1" applyAlignment="1">
      <alignment vertical="center" wrapText="1"/>
    </xf>
    <xf numFmtId="4" fontId="2" fillId="7" borderId="18" xfId="11" applyNumberFormat="1" applyFont="1" applyFill="1" applyBorder="1" applyAlignment="1">
      <alignment vertical="center" wrapText="1"/>
    </xf>
    <xf numFmtId="4" fontId="2" fillId="7" borderId="51" xfId="11" applyNumberFormat="1" applyFont="1" applyFill="1" applyBorder="1" applyAlignment="1">
      <alignment vertical="center"/>
    </xf>
    <xf numFmtId="4" fontId="2" fillId="7" borderId="17" xfId="11" applyNumberFormat="1" applyFont="1" applyFill="1" applyBorder="1" applyAlignment="1">
      <alignment vertical="center"/>
    </xf>
    <xf numFmtId="4" fontId="2" fillId="7" borderId="18" xfId="11" applyNumberFormat="1" applyFont="1" applyFill="1" applyBorder="1" applyAlignment="1">
      <alignment vertical="center"/>
    </xf>
    <xf numFmtId="4" fontId="2" fillId="7" borderId="16" xfId="11" applyNumberFormat="1" applyFont="1" applyFill="1" applyBorder="1" applyAlignment="1">
      <alignment vertical="center"/>
    </xf>
    <xf numFmtId="10" fontId="40" fillId="7" borderId="7" xfId="11" applyNumberFormat="1" applyFont="1" applyFill="1" applyBorder="1" applyAlignment="1">
      <alignment horizontal="center" vertical="center"/>
    </xf>
    <xf numFmtId="4" fontId="2" fillId="7" borderId="11" xfId="11" applyNumberFormat="1" applyFont="1" applyFill="1" applyBorder="1" applyAlignment="1">
      <alignment vertical="center"/>
    </xf>
    <xf numFmtId="4" fontId="2" fillId="7" borderId="10" xfId="11" applyNumberFormat="1" applyFont="1" applyFill="1" applyBorder="1" applyAlignment="1">
      <alignment vertical="center"/>
    </xf>
    <xf numFmtId="4" fontId="2" fillId="7" borderId="7" xfId="6" applyNumberFormat="1" applyFont="1" applyFill="1" applyBorder="1" applyAlignment="1">
      <alignment vertical="center"/>
    </xf>
    <xf numFmtId="4" fontId="2" fillId="7" borderId="9" xfId="6" applyNumberFormat="1" applyFont="1" applyFill="1" applyBorder="1" applyAlignment="1">
      <alignment vertical="center"/>
    </xf>
    <xf numFmtId="4" fontId="2" fillId="7" borderId="19" xfId="11" applyNumberFormat="1" applyFont="1" applyFill="1" applyBorder="1" applyAlignment="1">
      <alignment vertical="center" wrapText="1"/>
    </xf>
    <xf numFmtId="10" fontId="40" fillId="7" borderId="7" xfId="11" applyNumberFormat="1" applyFont="1" applyFill="1" applyBorder="1" applyAlignment="1">
      <alignment horizontal="center" vertical="top"/>
    </xf>
    <xf numFmtId="4" fontId="2" fillId="7" borderId="7" xfId="11" applyNumberFormat="1" applyFont="1" applyFill="1" applyBorder="1" applyAlignment="1">
      <alignment vertical="top"/>
    </xf>
    <xf numFmtId="4" fontId="2" fillId="7" borderId="9" xfId="11" applyNumberFormat="1" applyFont="1" applyFill="1" applyBorder="1" applyAlignment="1">
      <alignment vertical="top"/>
    </xf>
    <xf numFmtId="4" fontId="2" fillId="12" borderId="7" xfId="3" applyNumberFormat="1" applyFont="1" applyFill="1" applyBorder="1" applyAlignment="1" applyProtection="1">
      <alignment vertical="center"/>
      <protection locked="0"/>
    </xf>
    <xf numFmtId="4" fontId="2" fillId="12" borderId="8" xfId="3" applyNumberFormat="1" applyFont="1" applyFill="1" applyBorder="1" applyAlignment="1" applyProtection="1">
      <alignment vertical="center"/>
      <protection locked="0"/>
    </xf>
    <xf numFmtId="4" fontId="2" fillId="12" borderId="10" xfId="3" applyNumberFormat="1" applyFont="1" applyFill="1" applyBorder="1" applyAlignment="1" applyProtection="1">
      <alignment vertical="center"/>
      <protection locked="0"/>
    </xf>
    <xf numFmtId="4" fontId="2" fillId="12" borderId="9" xfId="3" applyNumberFormat="1" applyFont="1" applyFill="1" applyBorder="1" applyAlignment="1" applyProtection="1">
      <alignment vertical="center"/>
      <protection locked="0"/>
    </xf>
    <xf numFmtId="4" fontId="39" fillId="12" borderId="8" xfId="6" applyNumberFormat="1" applyFont="1" applyFill="1" applyBorder="1" applyAlignment="1" applyProtection="1">
      <alignment vertical="center"/>
      <protection locked="0"/>
    </xf>
    <xf numFmtId="4" fontId="39" fillId="12" borderId="7" xfId="6" applyNumberFormat="1" applyFont="1" applyFill="1" applyBorder="1" applyAlignment="1" applyProtection="1">
      <alignment vertical="center"/>
      <protection locked="0"/>
    </xf>
    <xf numFmtId="4" fontId="39" fillId="12" borderId="9" xfId="6" applyNumberFormat="1" applyFont="1" applyFill="1" applyBorder="1" applyAlignment="1" applyProtection="1">
      <alignment vertical="center"/>
      <protection locked="0"/>
    </xf>
    <xf numFmtId="4" fontId="39" fillId="12" borderId="8" xfId="6" applyNumberFormat="1" applyFont="1" applyFill="1" applyBorder="1" applyAlignment="1" applyProtection="1">
      <alignment horizontal="right" vertical="center"/>
      <protection locked="0"/>
    </xf>
    <xf numFmtId="4" fontId="39" fillId="12" borderId="19" xfId="6" applyNumberFormat="1" applyFont="1" applyFill="1" applyBorder="1" applyAlignment="1" applyProtection="1">
      <alignment horizontal="right" vertical="center" wrapText="1"/>
      <protection locked="0"/>
    </xf>
    <xf numFmtId="4" fontId="39" fillId="12" borderId="19" xfId="6" applyNumberFormat="1" applyFont="1" applyFill="1" applyBorder="1" applyAlignment="1" applyProtection="1">
      <alignment vertical="center"/>
      <protection locked="0"/>
    </xf>
    <xf numFmtId="0" fontId="39" fillId="12" borderId="7" xfId="6" applyFont="1" applyFill="1" applyBorder="1" applyAlignment="1" applyProtection="1">
      <alignment vertical="center" wrapText="1"/>
      <protection locked="0"/>
    </xf>
    <xf numFmtId="0" fontId="39" fillId="12" borderId="8" xfId="6" applyFont="1" applyFill="1" applyBorder="1" applyAlignment="1" applyProtection="1">
      <alignment vertical="center" wrapText="1"/>
      <protection locked="0"/>
    </xf>
    <xf numFmtId="0" fontId="39" fillId="12" borderId="9" xfId="6" applyFont="1" applyFill="1" applyBorder="1" applyAlignment="1" applyProtection="1">
      <alignment vertical="center" wrapText="1"/>
      <protection locked="0"/>
    </xf>
    <xf numFmtId="4" fontId="39" fillId="12" borderId="7" xfId="6" applyNumberFormat="1" applyFont="1" applyFill="1" applyBorder="1" applyAlignment="1" applyProtection="1">
      <alignment horizontal="right" vertical="center"/>
      <protection locked="0"/>
    </xf>
    <xf numFmtId="4" fontId="39" fillId="12" borderId="6" xfId="6" applyNumberFormat="1" applyFont="1" applyFill="1" applyBorder="1" applyAlignment="1" applyProtection="1">
      <alignment horizontal="right" vertical="center"/>
      <protection locked="0"/>
    </xf>
    <xf numFmtId="4" fontId="39" fillId="12" borderId="9" xfId="6" applyNumberFormat="1" applyFont="1" applyFill="1" applyBorder="1" applyAlignment="1" applyProtection="1">
      <alignment horizontal="right" vertical="center"/>
      <protection locked="0"/>
    </xf>
    <xf numFmtId="4" fontId="39" fillId="12" borderId="6" xfId="6" applyNumberFormat="1" applyFont="1" applyFill="1" applyBorder="1" applyAlignment="1" applyProtection="1">
      <alignment vertical="center"/>
      <protection locked="0"/>
    </xf>
    <xf numFmtId="0" fontId="39" fillId="12" borderId="21" xfId="6" applyFont="1" applyFill="1" applyBorder="1" applyAlignment="1" applyProtection="1">
      <alignment horizontal="center" vertical="center" wrapText="1"/>
      <protection locked="0"/>
    </xf>
    <xf numFmtId="0" fontId="39" fillId="12" borderId="23" xfId="6" applyFont="1" applyFill="1" applyBorder="1" applyAlignment="1" applyProtection="1">
      <alignment horizontal="center" vertical="center" wrapText="1"/>
      <protection locked="0"/>
    </xf>
    <xf numFmtId="0" fontId="39" fillId="12" borderId="17" xfId="6" applyFont="1" applyFill="1" applyBorder="1" applyAlignment="1" applyProtection="1">
      <alignment horizontal="center" vertical="center" wrapText="1"/>
      <protection locked="0"/>
    </xf>
    <xf numFmtId="0" fontId="39" fillId="12" borderId="26" xfId="6" applyFont="1" applyFill="1" applyBorder="1" applyAlignment="1" applyProtection="1">
      <alignment horizontal="center" vertical="center" wrapText="1"/>
      <protection locked="0"/>
    </xf>
    <xf numFmtId="0" fontId="39" fillId="12" borderId="52" xfId="6" applyFont="1" applyFill="1" applyBorder="1" applyAlignment="1" applyProtection="1">
      <alignment horizontal="center" vertical="center" wrapText="1"/>
      <protection locked="0"/>
    </xf>
    <xf numFmtId="0" fontId="39" fillId="12" borderId="18" xfId="6" applyFont="1" applyFill="1" applyBorder="1" applyAlignment="1" applyProtection="1">
      <alignment horizontal="center" vertical="center" wrapText="1"/>
      <protection locked="0"/>
    </xf>
    <xf numFmtId="4" fontId="2" fillId="12" borderId="7" xfId="6" applyNumberFormat="1" applyFont="1" applyFill="1" applyBorder="1" applyAlignment="1" applyProtection="1">
      <alignment vertical="center"/>
      <protection locked="0"/>
    </xf>
    <xf numFmtId="4" fontId="2" fillId="12" borderId="8" xfId="6" applyNumberFormat="1" applyFont="1" applyFill="1" applyBorder="1" applyAlignment="1" applyProtection="1">
      <alignment vertical="center"/>
      <protection locked="0"/>
    </xf>
    <xf numFmtId="4" fontId="2" fillId="12" borderId="10" xfId="6" applyNumberFormat="1" applyFont="1" applyFill="1" applyBorder="1" applyAlignment="1" applyProtection="1">
      <alignment vertical="center"/>
      <protection locked="0"/>
    </xf>
    <xf numFmtId="4" fontId="2" fillId="12" borderId="9" xfId="6" applyNumberFormat="1" applyFont="1" applyFill="1" applyBorder="1" applyAlignment="1" applyProtection="1">
      <alignment vertical="center"/>
      <protection locked="0"/>
    </xf>
    <xf numFmtId="0" fontId="2" fillId="12" borderId="7" xfId="6" applyFont="1" applyFill="1" applyBorder="1" applyAlignment="1" applyProtection="1">
      <alignment vertical="center" wrapText="1"/>
      <protection locked="0"/>
    </xf>
    <xf numFmtId="4" fontId="2" fillId="12" borderId="7" xfId="6" applyNumberFormat="1" applyFont="1" applyFill="1" applyBorder="1" applyAlignment="1" applyProtection="1">
      <alignment vertical="center" wrapText="1"/>
      <protection locked="0"/>
    </xf>
    <xf numFmtId="0" fontId="2" fillId="12" borderId="8" xfId="6" applyFont="1" applyFill="1" applyBorder="1" applyAlignment="1" applyProtection="1">
      <alignment vertical="center" wrapText="1"/>
      <protection locked="0"/>
    </xf>
    <xf numFmtId="4" fontId="2" fillId="12" borderId="8" xfId="6" applyNumberFormat="1" applyFont="1" applyFill="1" applyBorder="1" applyAlignment="1" applyProtection="1">
      <alignment vertical="center" wrapText="1"/>
      <protection locked="0"/>
    </xf>
    <xf numFmtId="0" fontId="2" fillId="12" borderId="9" xfId="6" applyFont="1" applyFill="1" applyBorder="1" applyAlignment="1" applyProtection="1">
      <alignment vertical="center" wrapText="1"/>
      <protection locked="0"/>
    </xf>
    <xf numFmtId="4" fontId="2" fillId="12" borderId="9" xfId="6" applyNumberFormat="1" applyFont="1" applyFill="1" applyBorder="1" applyAlignment="1" applyProtection="1">
      <alignment vertical="center" wrapText="1"/>
      <protection locked="0"/>
    </xf>
    <xf numFmtId="4" fontId="2" fillId="13" borderId="7" xfId="11" applyNumberFormat="1" applyFont="1" applyFill="1" applyBorder="1" applyAlignment="1" applyProtection="1">
      <alignment vertical="center" wrapText="1"/>
      <protection locked="0"/>
    </xf>
    <xf numFmtId="4" fontId="2" fillId="13" borderId="8" xfId="11" applyNumberFormat="1" applyFont="1" applyFill="1" applyBorder="1" applyAlignment="1" applyProtection="1">
      <alignment vertical="center" wrapText="1"/>
      <protection locked="0"/>
    </xf>
    <xf numFmtId="4" fontId="2" fillId="13" borderId="9" xfId="11" applyNumberFormat="1" applyFont="1" applyFill="1" applyBorder="1" applyAlignment="1" applyProtection="1">
      <alignment vertical="center" wrapText="1"/>
      <protection locked="0"/>
    </xf>
    <xf numFmtId="4" fontId="2" fillId="13" borderId="7" xfId="13" applyNumberFormat="1" applyFont="1" applyFill="1" applyBorder="1" applyAlignment="1" applyProtection="1">
      <alignment vertical="center"/>
      <protection locked="0"/>
    </xf>
    <xf numFmtId="4" fontId="2" fillId="13" borderId="51" xfId="13" applyNumberFormat="1" applyFont="1" applyFill="1" applyBorder="1" applyAlignment="1" applyProtection="1">
      <alignment vertical="center"/>
      <protection locked="0"/>
    </xf>
    <xf numFmtId="4" fontId="2" fillId="13" borderId="8" xfId="13" applyNumberFormat="1" applyFont="1" applyFill="1" applyBorder="1" applyAlignment="1" applyProtection="1">
      <alignment vertical="center"/>
      <protection locked="0"/>
    </xf>
    <xf numFmtId="4" fontId="2" fillId="13" borderId="17" xfId="13" applyNumberFormat="1" applyFont="1" applyFill="1" applyBorder="1" applyAlignment="1" applyProtection="1">
      <alignment vertical="center"/>
      <protection locked="0"/>
    </xf>
    <xf numFmtId="4" fontId="2" fillId="13" borderId="9" xfId="13" applyNumberFormat="1" applyFont="1" applyFill="1" applyBorder="1" applyAlignment="1" applyProtection="1">
      <alignment vertical="center"/>
      <protection locked="0"/>
    </xf>
    <xf numFmtId="4" fontId="2" fillId="13" borderId="18" xfId="13" applyNumberFormat="1" applyFont="1" applyFill="1" applyBorder="1" applyAlignment="1" applyProtection="1">
      <alignment vertical="center"/>
      <protection locked="0"/>
    </xf>
    <xf numFmtId="4" fontId="2" fillId="13" borderId="7" xfId="11" applyNumberFormat="1" applyFont="1" applyFill="1" applyBorder="1" applyAlignment="1" applyProtection="1">
      <alignment vertical="center"/>
      <protection locked="0"/>
    </xf>
    <xf numFmtId="4" fontId="2" fillId="13" borderId="8" xfId="11" applyNumberFormat="1" applyFont="1" applyFill="1" applyBorder="1" applyAlignment="1" applyProtection="1">
      <alignment vertical="center"/>
      <protection locked="0"/>
    </xf>
    <xf numFmtId="4" fontId="2" fillId="13" borderId="9" xfId="11" applyNumberFormat="1" applyFont="1" applyFill="1" applyBorder="1" applyAlignment="1" applyProtection="1">
      <alignment vertical="center"/>
      <protection locked="0"/>
    </xf>
    <xf numFmtId="4" fontId="2" fillId="13" borderId="19" xfId="11" applyNumberFormat="1" applyFont="1" applyFill="1" applyBorder="1" applyAlignment="1" applyProtection="1">
      <alignment vertical="center"/>
      <protection locked="0"/>
    </xf>
    <xf numFmtId="4" fontId="40" fillId="11" borderId="6" xfId="11" applyNumberFormat="1" applyFont="1" applyFill="1" applyBorder="1" applyAlignment="1" applyProtection="1">
      <alignment horizontal="center" vertical="center" wrapText="1"/>
    </xf>
    <xf numFmtId="4" fontId="2" fillId="13" borderId="7" xfId="6" applyNumberFormat="1" applyFont="1" applyFill="1" applyBorder="1" applyAlignment="1" applyProtection="1">
      <alignment vertical="center"/>
      <protection locked="0"/>
    </xf>
    <xf numFmtId="4" fontId="2" fillId="13" borderId="8" xfId="6" applyNumberFormat="1" applyFont="1" applyFill="1" applyBorder="1" applyAlignment="1" applyProtection="1">
      <alignment vertical="center"/>
      <protection locked="0"/>
    </xf>
    <xf numFmtId="4" fontId="2" fillId="13" borderId="9" xfId="6" applyNumberFormat="1" applyFont="1" applyFill="1" applyBorder="1" applyAlignment="1" applyProtection="1">
      <alignment vertical="center"/>
      <protection locked="0"/>
    </xf>
    <xf numFmtId="0" fontId="2" fillId="13" borderId="7" xfId="6" applyFont="1" applyFill="1" applyBorder="1" applyAlignment="1" applyProtection="1">
      <alignment vertical="center" wrapText="1"/>
      <protection locked="0"/>
    </xf>
    <xf numFmtId="0" fontId="2" fillId="13" borderId="8" xfId="6" applyFont="1" applyFill="1" applyBorder="1" applyAlignment="1" applyProtection="1">
      <alignment vertical="center" wrapText="1"/>
      <protection locked="0"/>
    </xf>
    <xf numFmtId="0" fontId="2" fillId="13" borderId="9" xfId="6" applyFont="1" applyFill="1" applyBorder="1" applyAlignment="1" applyProtection="1">
      <alignment vertical="center" wrapText="1"/>
      <protection locked="0"/>
    </xf>
    <xf numFmtId="0" fontId="2" fillId="13" borderId="7" xfId="11" applyFont="1" applyFill="1" applyBorder="1" applyAlignment="1" applyProtection="1">
      <alignment horizontal="center" vertical="center" wrapText="1"/>
      <protection locked="0"/>
    </xf>
    <xf numFmtId="0" fontId="2" fillId="13" borderId="7" xfId="11" applyFont="1" applyFill="1" applyBorder="1" applyAlignment="1" applyProtection="1">
      <alignment horizontal="center" vertical="center"/>
      <protection locked="0"/>
    </xf>
    <xf numFmtId="0" fontId="2" fillId="13" borderId="8" xfId="11" applyFont="1" applyFill="1" applyBorder="1" applyAlignment="1" applyProtection="1">
      <alignment horizontal="center" vertical="center" wrapText="1"/>
      <protection locked="0"/>
    </xf>
    <xf numFmtId="0" fontId="2" fillId="13" borderId="8" xfId="11" applyFont="1" applyFill="1" applyBorder="1" applyAlignment="1" applyProtection="1">
      <alignment horizontal="center" vertical="center"/>
      <protection locked="0"/>
    </xf>
    <xf numFmtId="0" fontId="2" fillId="13" borderId="9" xfId="11" applyFont="1" applyFill="1" applyBorder="1" applyAlignment="1" applyProtection="1">
      <alignment horizontal="center" vertical="center" wrapText="1"/>
      <protection locked="0"/>
    </xf>
    <xf numFmtId="0" fontId="2" fillId="13" borderId="9" xfId="11" applyFont="1" applyFill="1" applyBorder="1" applyAlignment="1" applyProtection="1">
      <alignment horizontal="center" vertical="center"/>
      <protection locked="0"/>
    </xf>
    <xf numFmtId="4" fontId="2" fillId="13" borderId="7" xfId="11" applyNumberFormat="1" applyFont="1" applyFill="1" applyBorder="1" applyAlignment="1" applyProtection="1">
      <alignment horizontal="right" vertical="center" wrapText="1"/>
      <protection locked="0"/>
    </xf>
    <xf numFmtId="4" fontId="2" fillId="13" borderId="8" xfId="11" applyNumberFormat="1" applyFont="1" applyFill="1" applyBorder="1" applyAlignment="1" applyProtection="1">
      <alignment horizontal="right" vertical="center" wrapText="1"/>
      <protection locked="0"/>
    </xf>
    <xf numFmtId="4" fontId="2" fillId="13" borderId="9" xfId="11" applyNumberFormat="1" applyFont="1" applyFill="1" applyBorder="1" applyAlignment="1" applyProtection="1">
      <alignment horizontal="right" vertical="center" wrapText="1"/>
      <protection locked="0"/>
    </xf>
    <xf numFmtId="0" fontId="2" fillId="12" borderId="38" xfId="8" applyFont="1" applyFill="1" applyBorder="1" applyAlignment="1" applyProtection="1">
      <alignment vertical="center" wrapText="1"/>
      <protection locked="0"/>
    </xf>
    <xf numFmtId="0" fontId="2" fillId="12" borderId="39" xfId="8" applyFont="1" applyFill="1" applyBorder="1" applyAlignment="1" applyProtection="1">
      <alignment vertical="center" wrapText="1"/>
      <protection locked="0"/>
    </xf>
    <xf numFmtId="0" fontId="2" fillId="7" borderId="38" xfId="8" applyFont="1" applyFill="1" applyBorder="1" applyAlignment="1">
      <alignment vertical="center" wrapText="1"/>
    </xf>
    <xf numFmtId="0" fontId="40" fillId="0" borderId="0" xfId="6" applyFont="1" applyAlignment="1">
      <alignment horizontal="left" vertical="center"/>
    </xf>
    <xf numFmtId="0" fontId="40" fillId="0" borderId="0" xfId="6" applyFont="1" applyFill="1" applyAlignment="1">
      <alignment horizontal="left" vertical="center"/>
    </xf>
    <xf numFmtId="4" fontId="40" fillId="7" borderId="0" xfId="7" applyNumberFormat="1" applyFont="1" applyFill="1" applyBorder="1" applyAlignment="1">
      <alignment horizontal="center" vertical="center" wrapText="1"/>
    </xf>
    <xf numFmtId="10" fontId="40" fillId="0" borderId="0" xfId="7" applyNumberFormat="1" applyFont="1" applyFill="1" applyBorder="1" applyAlignment="1">
      <alignment horizontal="right" vertical="center"/>
    </xf>
    <xf numFmtId="4" fontId="2" fillId="0" borderId="68" xfId="7" applyNumberFormat="1" applyFont="1" applyFill="1" applyBorder="1" applyAlignment="1">
      <alignment vertical="center" wrapText="1"/>
    </xf>
    <xf numFmtId="4" fontId="2" fillId="0" borderId="64" xfId="7" applyNumberFormat="1" applyFont="1" applyFill="1" applyBorder="1" applyAlignment="1">
      <alignment vertical="center"/>
    </xf>
    <xf numFmtId="4" fontId="41" fillId="0" borderId="69" xfId="7" applyNumberFormat="1" applyFont="1" applyFill="1" applyBorder="1" applyAlignment="1">
      <alignment horizontal="left" vertical="center" wrapText="1" indent="2"/>
    </xf>
    <xf numFmtId="4" fontId="41" fillId="0" borderId="70" xfId="7" applyNumberFormat="1" applyFont="1" applyFill="1" applyBorder="1" applyAlignment="1">
      <alignment horizontal="left" vertical="center" wrapText="1" indent="2"/>
    </xf>
    <xf numFmtId="4" fontId="2" fillId="0" borderId="71" xfId="7" applyNumberFormat="1" applyFont="1" applyFill="1" applyBorder="1" applyAlignment="1">
      <alignment vertical="center" wrapText="1"/>
    </xf>
    <xf numFmtId="4" fontId="2" fillId="0" borderId="7" xfId="7" applyNumberFormat="1" applyFont="1" applyFill="1" applyBorder="1" applyAlignment="1">
      <alignment vertical="center"/>
    </xf>
    <xf numFmtId="4" fontId="2" fillId="7" borderId="7" xfId="7" applyNumberFormat="1" applyFont="1" applyFill="1" applyBorder="1" applyAlignment="1">
      <alignment vertical="center"/>
    </xf>
    <xf numFmtId="4" fontId="41" fillId="0" borderId="78" xfId="7" applyNumberFormat="1" applyFont="1" applyFill="1" applyBorder="1" applyAlignment="1">
      <alignment horizontal="left" vertical="center" wrapText="1" indent="2"/>
    </xf>
    <xf numFmtId="4" fontId="41" fillId="17" borderId="8" xfId="7" applyNumberFormat="1" applyFont="1" applyFill="1" applyBorder="1" applyAlignment="1" applyProtection="1">
      <alignment vertical="center"/>
      <protection locked="0"/>
    </xf>
    <xf numFmtId="4" fontId="41" fillId="17" borderId="9" xfId="7" applyNumberFormat="1" applyFont="1" applyFill="1" applyBorder="1" applyAlignment="1" applyProtection="1">
      <alignment vertical="center"/>
      <protection locked="0"/>
    </xf>
    <xf numFmtId="4" fontId="2" fillId="17" borderId="13" xfId="7" applyNumberFormat="1" applyFont="1" applyFill="1" applyBorder="1" applyAlignment="1" applyProtection="1">
      <alignment vertical="center"/>
      <protection locked="0"/>
    </xf>
    <xf numFmtId="0" fontId="40" fillId="0" borderId="0" xfId="8" applyFont="1" applyFill="1" applyAlignment="1">
      <alignment horizontal="left" vertical="center"/>
    </xf>
    <xf numFmtId="0" fontId="76" fillId="0" borderId="0" xfId="8" applyFont="1" applyFill="1" applyAlignment="1">
      <alignment vertical="center"/>
    </xf>
    <xf numFmtId="49" fontId="76" fillId="11" borderId="32" xfId="8" applyNumberFormat="1" applyFont="1" applyFill="1" applyBorder="1" applyAlignment="1">
      <alignment horizontal="center" vertical="center" wrapText="1"/>
    </xf>
    <xf numFmtId="49" fontId="76" fillId="11" borderId="33" xfId="8" applyNumberFormat="1" applyFont="1" applyFill="1" applyBorder="1" applyAlignment="1">
      <alignment horizontal="center" vertical="center" wrapText="1"/>
    </xf>
    <xf numFmtId="0" fontId="39" fillId="0" borderId="7" xfId="6" applyFont="1" applyBorder="1" applyAlignment="1" applyProtection="1">
      <alignment vertical="center" wrapText="1"/>
    </xf>
    <xf numFmtId="4" fontId="39" fillId="7" borderId="8" xfId="6" applyNumberFormat="1" applyFont="1" applyFill="1" applyBorder="1" applyAlignment="1" applyProtection="1">
      <alignment vertical="center"/>
    </xf>
    <xf numFmtId="0" fontId="39" fillId="0" borderId="8" xfId="6" applyFont="1" applyBorder="1" applyAlignment="1" applyProtection="1">
      <alignment vertical="center" wrapText="1"/>
    </xf>
    <xf numFmtId="0" fontId="39" fillId="0" borderId="9" xfId="6" applyFont="1" applyBorder="1" applyAlignment="1" applyProtection="1">
      <alignment vertical="center" wrapText="1"/>
    </xf>
    <xf numFmtId="0" fontId="46" fillId="11" borderId="6" xfId="6" applyFont="1" applyFill="1" applyBorder="1" applyAlignment="1" applyProtection="1">
      <alignment vertical="center" wrapText="1"/>
    </xf>
    <xf numFmtId="4" fontId="46" fillId="11" borderId="6" xfId="6" applyNumberFormat="1" applyFont="1" applyFill="1" applyBorder="1" applyAlignment="1" applyProtection="1">
      <alignment vertical="center"/>
    </xf>
    <xf numFmtId="0" fontId="39" fillId="0" borderId="10" xfId="6" applyFont="1" applyBorder="1" applyAlignment="1" applyProtection="1">
      <alignment vertical="center" wrapText="1"/>
    </xf>
    <xf numFmtId="0" fontId="40" fillId="0" borderId="0" xfId="6" applyFont="1" applyFill="1" applyBorder="1" applyAlignment="1">
      <alignment vertical="center"/>
    </xf>
    <xf numFmtId="0" fontId="2" fillId="0" borderId="7" xfId="6" applyFont="1" applyBorder="1" applyAlignment="1">
      <alignment vertical="center" wrapText="1"/>
    </xf>
    <xf numFmtId="4" fontId="2" fillId="0" borderId="7" xfId="6" applyNumberFormat="1" applyFont="1" applyFill="1" applyBorder="1" applyAlignment="1">
      <alignment vertical="center"/>
    </xf>
    <xf numFmtId="0" fontId="2" fillId="0" borderId="8" xfId="6" applyFont="1" applyBorder="1" applyAlignment="1">
      <alignment vertical="center" wrapText="1"/>
    </xf>
    <xf numFmtId="4" fontId="2" fillId="0" borderId="8" xfId="6" applyNumberFormat="1" applyFont="1" applyFill="1" applyBorder="1" applyAlignment="1">
      <alignment vertical="center"/>
    </xf>
    <xf numFmtId="0" fontId="2" fillId="0" borderId="9" xfId="6" applyFont="1" applyBorder="1" applyAlignment="1">
      <alignment vertical="center" wrapText="1"/>
    </xf>
    <xf numFmtId="4" fontId="2" fillId="0" borderId="9" xfId="6" applyNumberFormat="1" applyFont="1" applyFill="1" applyBorder="1" applyAlignment="1">
      <alignment vertical="center"/>
    </xf>
    <xf numFmtId="0" fontId="40" fillId="11" borderId="6" xfId="6" applyFont="1" applyFill="1" applyBorder="1" applyAlignment="1">
      <alignment vertical="center" wrapText="1"/>
    </xf>
    <xf numFmtId="0" fontId="2" fillId="0" borderId="10" xfId="6" applyFont="1" applyBorder="1" applyAlignment="1">
      <alignment vertical="center" wrapText="1"/>
    </xf>
    <xf numFmtId="0" fontId="42" fillId="0" borderId="0" xfId="6" applyFont="1" applyFill="1" applyAlignment="1">
      <alignment vertical="center" wrapText="1"/>
    </xf>
    <xf numFmtId="4" fontId="2" fillId="12" borderId="8" xfId="6" applyNumberFormat="1" applyFont="1" applyFill="1" applyBorder="1" applyAlignment="1" applyProtection="1">
      <alignment horizontal="right" vertical="center"/>
      <protection locked="0"/>
    </xf>
    <xf numFmtId="4" fontId="2" fillId="7" borderId="7" xfId="6" applyNumberFormat="1" applyFont="1" applyFill="1" applyBorder="1" applyAlignment="1">
      <alignment horizontal="right" vertical="center"/>
    </xf>
    <xf numFmtId="4" fontId="2" fillId="7" borderId="8" xfId="6" applyNumberFormat="1" applyFont="1" applyFill="1" applyBorder="1" applyAlignment="1">
      <alignment horizontal="right" vertical="center"/>
    </xf>
    <xf numFmtId="4" fontId="40" fillId="11" borderId="6" xfId="6" applyNumberFormat="1" applyFont="1" applyFill="1" applyBorder="1" applyAlignment="1">
      <alignment horizontal="right" vertical="center"/>
    </xf>
    <xf numFmtId="4" fontId="2" fillId="12" borderId="19" xfId="6" applyNumberFormat="1" applyFont="1" applyFill="1" applyBorder="1" applyAlignment="1" applyProtection="1">
      <alignment horizontal="right" vertical="center" wrapText="1"/>
      <protection locked="0"/>
    </xf>
    <xf numFmtId="4" fontId="2" fillId="7" borderId="19" xfId="6" applyNumberFormat="1" applyFont="1" applyFill="1" applyBorder="1" applyAlignment="1">
      <alignment horizontal="right" vertical="center" wrapText="1"/>
    </xf>
    <xf numFmtId="4" fontId="2" fillId="12" borderId="19" xfId="6" applyNumberFormat="1" applyFont="1" applyFill="1" applyBorder="1" applyAlignment="1" applyProtection="1">
      <alignment vertical="center"/>
      <protection locked="0"/>
    </xf>
    <xf numFmtId="4" fontId="2" fillId="7" borderId="19" xfId="6" applyNumberFormat="1" applyFont="1" applyFill="1" applyBorder="1" applyAlignment="1">
      <alignment vertical="center"/>
    </xf>
    <xf numFmtId="4" fontId="2" fillId="0" borderId="7" xfId="6" applyNumberFormat="1" applyFont="1" applyBorder="1" applyAlignment="1">
      <alignment vertical="center"/>
    </xf>
    <xf numFmtId="4" fontId="2" fillId="0" borderId="8" xfId="6" applyNumberFormat="1" applyFont="1" applyBorder="1" applyAlignment="1">
      <alignment vertical="center"/>
    </xf>
    <xf numFmtId="4" fontId="2" fillId="0" borderId="9" xfId="6" applyNumberFormat="1" applyFont="1" applyBorder="1" applyAlignment="1">
      <alignment vertical="center"/>
    </xf>
    <xf numFmtId="4" fontId="2" fillId="12" borderId="7" xfId="6" applyNumberFormat="1" applyFont="1" applyFill="1" applyBorder="1" applyAlignment="1" applyProtection="1">
      <alignment horizontal="right" vertical="center"/>
      <protection locked="0"/>
    </xf>
    <xf numFmtId="4" fontId="2" fillId="12" borderId="6" xfId="6" applyNumberFormat="1" applyFont="1" applyFill="1" applyBorder="1" applyAlignment="1" applyProtection="1">
      <alignment horizontal="right" vertical="center"/>
      <protection locked="0"/>
    </xf>
    <xf numFmtId="4" fontId="2" fillId="7" borderId="6" xfId="6" applyNumberFormat="1" applyFont="1" applyFill="1" applyBorder="1" applyAlignment="1">
      <alignment horizontal="right" vertical="center"/>
    </xf>
    <xf numFmtId="4" fontId="2" fillId="12" borderId="9" xfId="6" applyNumberFormat="1" applyFont="1" applyFill="1" applyBorder="1" applyAlignment="1" applyProtection="1">
      <alignment horizontal="right" vertical="center"/>
      <protection locked="0"/>
    </xf>
    <xf numFmtId="0" fontId="2" fillId="0" borderId="22" xfId="6" applyFont="1" applyFill="1" applyBorder="1" applyAlignment="1">
      <alignment vertical="center"/>
    </xf>
    <xf numFmtId="0" fontId="2" fillId="0" borderId="50" xfId="6" applyFont="1" applyFill="1" applyBorder="1" applyAlignment="1">
      <alignment vertical="center"/>
    </xf>
    <xf numFmtId="0" fontId="2" fillId="0" borderId="26" xfId="6" applyFont="1" applyFill="1" applyBorder="1" applyAlignment="1">
      <alignment vertical="center"/>
    </xf>
    <xf numFmtId="0" fontId="2" fillId="0" borderId="52" xfId="6" applyFont="1" applyFill="1" applyBorder="1" applyAlignment="1">
      <alignment vertical="center"/>
    </xf>
    <xf numFmtId="0" fontId="2" fillId="0" borderId="4" xfId="6" applyFont="1" applyFill="1" applyBorder="1" applyAlignment="1">
      <alignment vertical="center"/>
    </xf>
    <xf numFmtId="0" fontId="2" fillId="0" borderId="20" xfId="6" applyFont="1" applyFill="1" applyBorder="1" applyAlignment="1">
      <alignment vertical="center"/>
    </xf>
    <xf numFmtId="0" fontId="71" fillId="7" borderId="0" xfId="6" applyFont="1" applyFill="1" applyBorder="1" applyAlignment="1">
      <alignment horizontal="left" vertical="center" wrapText="1"/>
    </xf>
    <xf numFmtId="4" fontId="71" fillId="7" borderId="0" xfId="6" applyNumberFormat="1" applyFont="1" applyFill="1" applyBorder="1" applyAlignment="1">
      <alignment vertical="center"/>
    </xf>
    <xf numFmtId="0" fontId="73" fillId="7" borderId="0" xfId="6" applyFont="1" applyFill="1" applyBorder="1" applyAlignment="1">
      <alignment vertical="center"/>
    </xf>
    <xf numFmtId="0" fontId="40" fillId="11" borderId="4" xfId="6" applyFont="1" applyFill="1" applyBorder="1" applyAlignment="1">
      <alignment vertical="center" wrapText="1"/>
    </xf>
    <xf numFmtId="0" fontId="40" fillId="11" borderId="20" xfId="6" applyFont="1" applyFill="1" applyBorder="1" applyAlignment="1">
      <alignment vertical="center" wrapText="1"/>
    </xf>
    <xf numFmtId="4" fontId="2" fillId="12" borderId="6" xfId="6" applyNumberFormat="1" applyFont="1" applyFill="1" applyBorder="1" applyAlignment="1" applyProtection="1">
      <alignment vertical="center"/>
      <protection locked="0"/>
    </xf>
    <xf numFmtId="4" fontId="2" fillId="7" borderId="6" xfId="6" applyNumberFormat="1" applyFont="1" applyFill="1" applyBorder="1" applyAlignment="1">
      <alignment vertical="center"/>
    </xf>
    <xf numFmtId="4" fontId="2" fillId="7" borderId="15" xfId="6" applyNumberFormat="1" applyFont="1" applyFill="1" applyBorder="1" applyAlignment="1">
      <alignment vertical="center"/>
    </xf>
    <xf numFmtId="0" fontId="73" fillId="0" borderId="0" xfId="6" applyFont="1" applyFill="1" applyAlignment="1">
      <alignment vertical="center"/>
    </xf>
    <xf numFmtId="0" fontId="73" fillId="0" borderId="0" xfId="6" applyFont="1" applyFill="1" applyBorder="1" applyAlignment="1">
      <alignment vertical="center"/>
    </xf>
    <xf numFmtId="0" fontId="40" fillId="7" borderId="0" xfId="6" applyFont="1" applyFill="1" applyBorder="1" applyAlignment="1">
      <alignment horizontal="center" vertical="center" wrapText="1"/>
    </xf>
    <xf numFmtId="4" fontId="2" fillId="12" borderId="7" xfId="6" applyNumberFormat="1" applyFont="1" applyFill="1" applyBorder="1" applyAlignment="1" applyProtection="1">
      <alignment horizontal="right" vertical="center" wrapText="1"/>
      <protection locked="0"/>
    </xf>
    <xf numFmtId="4" fontId="2" fillId="12" borderId="8" xfId="6" applyNumberFormat="1" applyFont="1" applyFill="1" applyBorder="1" applyAlignment="1" applyProtection="1">
      <alignment horizontal="right" vertical="center" wrapText="1"/>
      <protection locked="0"/>
    </xf>
    <xf numFmtId="4" fontId="2" fillId="12" borderId="13" xfId="6" applyNumberFormat="1" applyFont="1" applyFill="1" applyBorder="1" applyAlignment="1" applyProtection="1">
      <alignment vertical="center" wrapText="1"/>
      <protection locked="0"/>
    </xf>
    <xf numFmtId="4" fontId="2" fillId="12" borderId="6" xfId="6" applyNumberFormat="1" applyFont="1" applyFill="1" applyBorder="1" applyAlignment="1" applyProtection="1">
      <alignment vertical="center" wrapText="1"/>
      <protection locked="0"/>
    </xf>
    <xf numFmtId="4" fontId="2" fillId="12" borderId="11" xfId="6" applyNumberFormat="1" applyFont="1" applyFill="1" applyBorder="1" applyAlignment="1" applyProtection="1">
      <alignment vertical="center"/>
      <protection locked="0"/>
    </xf>
    <xf numFmtId="0" fontId="40" fillId="7" borderId="0" xfId="6" applyFont="1" applyFill="1" applyBorder="1" applyAlignment="1">
      <alignment horizontal="left" vertical="center" wrapText="1"/>
    </xf>
    <xf numFmtId="4" fontId="40" fillId="7" borderId="0" xfId="6" applyNumberFormat="1" applyFont="1" applyFill="1" applyBorder="1" applyAlignment="1">
      <alignment vertical="center"/>
    </xf>
    <xf numFmtId="4" fontId="2" fillId="12" borderId="15" xfId="6" applyNumberFormat="1" applyFont="1" applyFill="1" applyBorder="1" applyAlignment="1" applyProtection="1">
      <alignment vertical="center"/>
      <protection locked="0"/>
    </xf>
    <xf numFmtId="4" fontId="2" fillId="12" borderId="17" xfId="6" applyNumberFormat="1" applyFont="1" applyFill="1" applyBorder="1" applyAlignment="1" applyProtection="1">
      <alignment horizontal="right" vertical="center" wrapText="1"/>
      <protection locked="0"/>
    </xf>
    <xf numFmtId="0" fontId="40" fillId="0" borderId="0" xfId="6" applyFont="1" applyFill="1" applyAlignment="1">
      <alignment vertical="center" wrapText="1"/>
    </xf>
    <xf numFmtId="0" fontId="2" fillId="0" borderId="0" xfId="6" applyFont="1" applyFill="1" applyAlignment="1" applyProtection="1">
      <alignment vertical="center"/>
    </xf>
    <xf numFmtId="0" fontId="2" fillId="0" borderId="0" xfId="6" applyFont="1" applyFill="1" applyBorder="1" applyAlignment="1" applyProtection="1">
      <alignment vertical="center"/>
    </xf>
    <xf numFmtId="0" fontId="63" fillId="0" borderId="0" xfId="6" applyFont="1" applyFill="1" applyBorder="1" applyAlignment="1" applyProtection="1">
      <alignment vertical="center"/>
    </xf>
    <xf numFmtId="0" fontId="65" fillId="0" borderId="0" xfId="6" applyFont="1" applyFill="1" applyBorder="1" applyAlignment="1" applyProtection="1">
      <alignment horizontal="left" vertical="center"/>
    </xf>
    <xf numFmtId="0" fontId="66" fillId="0" borderId="0" xfId="6" applyFont="1" applyFill="1" applyBorder="1" applyAlignment="1" applyProtection="1">
      <alignment vertical="center"/>
    </xf>
    <xf numFmtId="0" fontId="67" fillId="0" borderId="0" xfId="6" applyFont="1" applyFill="1" applyBorder="1" applyAlignment="1" applyProtection="1">
      <alignment vertical="center"/>
    </xf>
    <xf numFmtId="0" fontId="68" fillId="0" borderId="0" xfId="6" applyFont="1" applyFill="1" applyBorder="1" applyAlignment="1" applyProtection="1">
      <alignment vertical="center"/>
    </xf>
    <xf numFmtId="0" fontId="40" fillId="0" borderId="0" xfId="6" applyFont="1" applyFill="1" applyAlignment="1" applyProtection="1">
      <alignment vertical="center"/>
    </xf>
    <xf numFmtId="4" fontId="40" fillId="11" borderId="6" xfId="3" applyNumberFormat="1" applyFont="1" applyFill="1" applyBorder="1" applyAlignment="1" applyProtection="1">
      <alignment horizontal="center" vertical="center" wrapText="1"/>
    </xf>
    <xf numFmtId="4" fontId="40" fillId="11" borderId="6" xfId="3" applyNumberFormat="1" applyFont="1" applyFill="1" applyBorder="1" applyAlignment="1" applyProtection="1">
      <alignment vertical="center"/>
    </xf>
    <xf numFmtId="0" fontId="40" fillId="0" borderId="0" xfId="3" applyFont="1" applyFill="1" applyAlignment="1" applyProtection="1">
      <alignment vertical="center"/>
    </xf>
    <xf numFmtId="4" fontId="2" fillId="0" borderId="0" xfId="3" applyNumberFormat="1" applyFont="1" applyFill="1" applyAlignment="1" applyProtection="1">
      <alignment vertical="center"/>
    </xf>
    <xf numFmtId="4" fontId="40" fillId="11" borderId="6" xfId="6" applyNumberFormat="1" applyFont="1" applyFill="1" applyBorder="1" applyAlignment="1" applyProtection="1">
      <alignment vertical="center"/>
    </xf>
    <xf numFmtId="4" fontId="45" fillId="11" borderId="6" xfId="4" applyNumberFormat="1" applyFont="1" applyFill="1" applyBorder="1" applyAlignment="1" applyProtection="1">
      <alignment horizontal="center" vertical="center" wrapText="1"/>
    </xf>
    <xf numFmtId="49" fontId="2" fillId="0" borderId="26" xfId="4" applyNumberFormat="1" applyFont="1" applyFill="1" applyBorder="1" applyAlignment="1" applyProtection="1">
      <alignment horizontal="left" vertical="center" wrapText="1"/>
    </xf>
    <xf numFmtId="49" fontId="2" fillId="0" borderId="52" xfId="4" applyNumberFormat="1" applyFont="1" applyFill="1" applyBorder="1" applyAlignment="1" applyProtection="1">
      <alignment horizontal="left" vertical="center" wrapText="1"/>
    </xf>
    <xf numFmtId="49" fontId="2" fillId="0" borderId="18" xfId="4" applyNumberFormat="1" applyFont="1" applyFill="1" applyBorder="1" applyAlignment="1" applyProtection="1">
      <alignment horizontal="left" vertical="center" wrapText="1"/>
    </xf>
    <xf numFmtId="0" fontId="69" fillId="0" borderId="0" xfId="6" applyFont="1" applyFill="1" applyBorder="1" applyAlignment="1" applyProtection="1"/>
    <xf numFmtId="0" fontId="70" fillId="0" borderId="0" xfId="6" applyFont="1" applyFill="1" applyAlignment="1" applyProtection="1">
      <alignment vertical="center"/>
    </xf>
    <xf numFmtId="0" fontId="39" fillId="0" borderId="0" xfId="6" applyFont="1" applyFill="1" applyAlignment="1" applyProtection="1">
      <alignment vertical="center"/>
    </xf>
    <xf numFmtId="0" fontId="39" fillId="0" borderId="0" xfId="6" applyFont="1" applyFill="1" applyBorder="1" applyAlignment="1" applyProtection="1">
      <alignment vertical="center"/>
    </xf>
    <xf numFmtId="4" fontId="39" fillId="7" borderId="7" xfId="6" applyNumberFormat="1" applyFont="1" applyFill="1" applyBorder="1" applyAlignment="1" applyProtection="1">
      <alignment vertical="center"/>
    </xf>
    <xf numFmtId="4" fontId="39" fillId="7" borderId="9" xfId="6" applyNumberFormat="1" applyFont="1" applyFill="1" applyBorder="1" applyAlignment="1" applyProtection="1">
      <alignment vertical="center"/>
    </xf>
    <xf numFmtId="0" fontId="70" fillId="0" borderId="0" xfId="6" applyFont="1" applyFill="1" applyAlignment="1" applyProtection="1">
      <alignment vertical="center" wrapText="1"/>
    </xf>
    <xf numFmtId="0" fontId="39" fillId="0" borderId="0" xfId="6" applyFont="1" applyAlignment="1" applyProtection="1">
      <alignment vertical="center"/>
    </xf>
    <xf numFmtId="0" fontId="2" fillId="0" borderId="0" xfId="6" applyFont="1" applyAlignment="1" applyProtection="1">
      <alignment vertical="center"/>
    </xf>
    <xf numFmtId="0" fontId="40" fillId="0" borderId="0" xfId="6" applyFont="1" applyAlignment="1" applyProtection="1">
      <alignment horizontal="left" vertical="center"/>
    </xf>
    <xf numFmtId="0" fontId="40" fillId="11" borderId="6" xfId="9" applyFont="1" applyFill="1" applyBorder="1" applyAlignment="1" applyProtection="1">
      <alignment horizontal="center" vertical="center" wrapText="1"/>
    </xf>
    <xf numFmtId="0" fontId="76" fillId="11" borderId="15" xfId="9" applyFont="1" applyFill="1" applyBorder="1" applyAlignment="1" applyProtection="1">
      <alignment horizontal="center" vertical="center" wrapText="1"/>
    </xf>
    <xf numFmtId="4" fontId="76" fillId="11" borderId="15" xfId="9" applyNumberFormat="1" applyFont="1" applyFill="1" applyBorder="1" applyAlignment="1" applyProtection="1">
      <alignment horizontal="center" vertical="center"/>
    </xf>
    <xf numFmtId="0" fontId="2" fillId="0" borderId="7" xfId="9" applyFont="1" applyBorder="1" applyAlignment="1" applyProtection="1">
      <alignment horizontal="justify" vertical="center" wrapText="1"/>
    </xf>
    <xf numFmtId="4" fontId="2" fillId="0" borderId="7" xfId="9" applyNumberFormat="1" applyFont="1" applyBorder="1" applyAlignment="1" applyProtection="1">
      <alignment horizontal="right" vertical="center" wrapText="1"/>
    </xf>
    <xf numFmtId="4" fontId="2" fillId="0" borderId="8" xfId="9" applyNumberFormat="1" applyFont="1" applyBorder="1" applyAlignment="1" applyProtection="1">
      <alignment horizontal="right" vertical="center" wrapText="1"/>
    </xf>
    <xf numFmtId="4" fontId="2" fillId="7" borderId="8" xfId="9" applyNumberFormat="1" applyFont="1" applyFill="1" applyBorder="1" applyAlignment="1" applyProtection="1">
      <alignment vertical="center"/>
    </xf>
    <xf numFmtId="4" fontId="2" fillId="0" borderId="0" xfId="6" applyNumberFormat="1" applyFont="1" applyFill="1" applyAlignment="1" applyProtection="1">
      <alignment vertical="center"/>
    </xf>
    <xf numFmtId="0" fontId="2" fillId="0" borderId="8" xfId="9" applyFont="1" applyBorder="1" applyAlignment="1" applyProtection="1">
      <alignment horizontal="justify" vertical="center" wrapText="1"/>
    </xf>
    <xf numFmtId="0" fontId="2" fillId="0" borderId="9" xfId="9" applyFont="1" applyBorder="1" applyAlignment="1" applyProtection="1">
      <alignment horizontal="justify" vertical="center" wrapText="1"/>
    </xf>
    <xf numFmtId="4" fontId="2" fillId="0" borderId="9" xfId="9" applyNumberFormat="1" applyFont="1" applyBorder="1" applyAlignment="1" applyProtection="1">
      <alignment horizontal="right" vertical="center" wrapText="1"/>
    </xf>
    <xf numFmtId="4" fontId="40" fillId="11" borderId="6" xfId="9" applyNumberFormat="1" applyFont="1" applyFill="1" applyBorder="1" applyAlignment="1" applyProtection="1">
      <alignment horizontal="right" vertical="center" wrapText="1"/>
    </xf>
    <xf numFmtId="4" fontId="40" fillId="11" borderId="6" xfId="9" applyNumberFormat="1" applyFont="1" applyFill="1" applyBorder="1" applyAlignment="1" applyProtection="1">
      <alignment vertical="center"/>
    </xf>
    <xf numFmtId="0" fontId="40" fillId="0" borderId="0" xfId="6" applyFont="1" applyAlignment="1" applyProtection="1">
      <alignment vertical="center"/>
    </xf>
    <xf numFmtId="0" fontId="40" fillId="0" borderId="0" xfId="6" applyFont="1" applyFill="1" applyBorder="1" applyAlignment="1" applyProtection="1">
      <alignment vertical="center"/>
    </xf>
    <xf numFmtId="4" fontId="39" fillId="7" borderId="7" xfId="6" applyNumberFormat="1" applyFont="1" applyFill="1" applyBorder="1" applyAlignment="1" applyProtection="1">
      <alignment horizontal="right" vertical="center"/>
    </xf>
    <xf numFmtId="4" fontId="39" fillId="7" borderId="8" xfId="6" applyNumberFormat="1" applyFont="1" applyFill="1" applyBorder="1" applyAlignment="1" applyProtection="1">
      <alignment horizontal="right" vertical="center"/>
    </xf>
    <xf numFmtId="4" fontId="46" fillId="11" borderId="6" xfId="6" applyNumberFormat="1" applyFont="1" applyFill="1" applyBorder="1" applyAlignment="1" applyProtection="1">
      <alignment horizontal="right" vertical="center"/>
    </xf>
    <xf numFmtId="4" fontId="39" fillId="7" borderId="19" xfId="6" applyNumberFormat="1" applyFont="1" applyFill="1" applyBorder="1" applyAlignment="1" applyProtection="1">
      <alignment horizontal="right" vertical="center" wrapText="1"/>
    </xf>
    <xf numFmtId="4" fontId="39" fillId="7" borderId="19" xfId="6" applyNumberFormat="1" applyFont="1" applyFill="1" applyBorder="1" applyAlignment="1" applyProtection="1">
      <alignment vertical="center"/>
    </xf>
    <xf numFmtId="4" fontId="39" fillId="0" borderId="7" xfId="6" applyNumberFormat="1" applyFont="1" applyBorder="1" applyAlignment="1" applyProtection="1">
      <alignment vertical="center"/>
    </xf>
    <xf numFmtId="4" fontId="39" fillId="0" borderId="8" xfId="6" applyNumberFormat="1" applyFont="1" applyBorder="1" applyAlignment="1" applyProtection="1">
      <alignment vertical="center"/>
    </xf>
    <xf numFmtId="4" fontId="39" fillId="0" borderId="9" xfId="6" applyNumberFormat="1" applyFont="1" applyBorder="1" applyAlignment="1" applyProtection="1">
      <alignment vertical="center"/>
    </xf>
    <xf numFmtId="0" fontId="42" fillId="0" borderId="0" xfId="6" applyFont="1" applyFill="1" applyAlignment="1" applyProtection="1">
      <alignment vertical="center"/>
    </xf>
    <xf numFmtId="4" fontId="46" fillId="11" borderId="6" xfId="6" applyNumberFormat="1" applyFont="1" applyFill="1" applyBorder="1" applyAlignment="1" applyProtection="1">
      <alignment vertical="center" wrapText="1"/>
    </xf>
    <xf numFmtId="0" fontId="2" fillId="0" borderId="6" xfId="6" applyFont="1" applyFill="1" applyBorder="1" applyAlignment="1" applyProtection="1">
      <alignment vertical="center" wrapText="1"/>
    </xf>
    <xf numFmtId="4" fontId="39" fillId="7" borderId="6" xfId="6" applyNumberFormat="1" applyFont="1" applyFill="1" applyBorder="1" applyAlignment="1" applyProtection="1">
      <alignment horizontal="right" vertical="center"/>
    </xf>
    <xf numFmtId="0" fontId="2" fillId="0" borderId="4" xfId="6" applyFont="1" applyFill="1" applyBorder="1" applyAlignment="1" applyProtection="1">
      <alignment horizontal="left" vertical="center" wrapText="1"/>
    </xf>
    <xf numFmtId="0" fontId="2" fillId="0" borderId="57" xfId="6" applyFont="1" applyFill="1" applyBorder="1" applyAlignment="1" applyProtection="1">
      <alignment horizontal="left" vertical="center" wrapText="1"/>
    </xf>
    <xf numFmtId="0" fontId="74" fillId="7" borderId="0" xfId="6" applyFont="1" applyFill="1" applyBorder="1" applyAlignment="1" applyProtection="1">
      <alignment horizontal="left" vertical="center" wrapText="1"/>
    </xf>
    <xf numFmtId="4" fontId="74" fillId="7" borderId="0" xfId="6" applyNumberFormat="1" applyFont="1" applyFill="1" applyBorder="1" applyAlignment="1" applyProtection="1">
      <alignment vertical="center"/>
    </xf>
    <xf numFmtId="0" fontId="72" fillId="7" borderId="0" xfId="6" applyFont="1" applyFill="1" applyBorder="1" applyAlignment="1" applyProtection="1">
      <alignment vertical="center"/>
    </xf>
    <xf numFmtId="0" fontId="46" fillId="11" borderId="4" xfId="6" applyFont="1" applyFill="1" applyBorder="1" applyAlignment="1" applyProtection="1">
      <alignment vertical="center" wrapText="1"/>
    </xf>
    <xf numFmtId="0" fontId="46" fillId="11" borderId="20" xfId="6" applyFont="1" applyFill="1" applyBorder="1" applyAlignment="1" applyProtection="1">
      <alignment vertical="center" wrapText="1"/>
    </xf>
    <xf numFmtId="4" fontId="46" fillId="11" borderId="6" xfId="6" applyNumberFormat="1" applyFont="1" applyFill="1" applyBorder="1" applyAlignment="1" applyProtection="1">
      <alignment horizontal="center" vertical="center" wrapText="1"/>
    </xf>
    <xf numFmtId="0" fontId="46" fillId="0" borderId="0" xfId="6" applyFont="1" applyFill="1" applyAlignment="1" applyProtection="1">
      <alignment vertical="center"/>
    </xf>
    <xf numFmtId="0" fontId="46" fillId="0" borderId="0" xfId="6" applyFont="1" applyFill="1" applyBorder="1" applyAlignment="1" applyProtection="1">
      <alignment vertical="center"/>
    </xf>
    <xf numFmtId="4" fontId="39" fillId="7" borderId="6" xfId="6" applyNumberFormat="1" applyFont="1" applyFill="1" applyBorder="1" applyAlignment="1" applyProtection="1">
      <alignment vertical="center"/>
    </xf>
    <xf numFmtId="4" fontId="39" fillId="7" borderId="15" xfId="6" applyNumberFormat="1" applyFont="1" applyFill="1" applyBorder="1" applyAlignment="1" applyProtection="1">
      <alignment vertical="center"/>
    </xf>
    <xf numFmtId="0" fontId="72" fillId="0" borderId="0" xfId="6" applyFont="1" applyFill="1" applyAlignment="1" applyProtection="1">
      <alignment vertical="center"/>
    </xf>
    <xf numFmtId="0" fontId="72" fillId="0" borderId="0" xfId="6" applyFont="1" applyFill="1" applyBorder="1" applyAlignment="1" applyProtection="1">
      <alignment vertical="center"/>
    </xf>
    <xf numFmtId="0" fontId="46" fillId="7" borderId="0" xfId="6" applyFont="1" applyFill="1" applyBorder="1" applyAlignment="1" applyProtection="1">
      <alignment horizontal="center" vertical="center" wrapText="1"/>
    </xf>
    <xf numFmtId="4" fontId="2" fillId="12" borderId="7" xfId="9" applyNumberFormat="1" applyFont="1" applyFill="1" applyBorder="1" applyAlignment="1" applyProtection="1">
      <alignment horizontal="right" vertical="center" wrapText="1"/>
      <protection locked="0"/>
    </xf>
    <xf numFmtId="4" fontId="2" fillId="12" borderId="8" xfId="9" applyNumberFormat="1" applyFont="1" applyFill="1" applyBorder="1" applyAlignment="1" applyProtection="1">
      <alignment horizontal="right" vertical="center" wrapText="1"/>
      <protection locked="0"/>
    </xf>
    <xf numFmtId="4" fontId="2" fillId="12" borderId="9" xfId="9" applyNumberFormat="1" applyFont="1" applyFill="1" applyBorder="1" applyAlignment="1" applyProtection="1">
      <alignment horizontal="right" vertical="center" wrapText="1"/>
      <protection locked="0"/>
    </xf>
    <xf numFmtId="0" fontId="65" fillId="0" borderId="0" xfId="6" applyFont="1" applyFill="1" applyBorder="1" applyAlignment="1" applyProtection="1">
      <alignment vertical="center"/>
    </xf>
    <xf numFmtId="10" fontId="71" fillId="0" borderId="0" xfId="7" applyNumberFormat="1" applyFont="1" applyFill="1" applyBorder="1" applyAlignment="1">
      <alignment horizontal="right" vertical="center"/>
    </xf>
    <xf numFmtId="4" fontId="39" fillId="0" borderId="7" xfId="7" applyNumberFormat="1" applyFont="1" applyFill="1" applyBorder="1" applyAlignment="1">
      <alignment vertical="center"/>
    </xf>
    <xf numFmtId="4" fontId="40" fillId="11" borderId="44" xfId="6" applyNumberFormat="1" applyFont="1" applyFill="1" applyBorder="1" applyAlignment="1">
      <alignment horizontal="center" vertical="center"/>
    </xf>
    <xf numFmtId="4" fontId="40" fillId="11" borderId="36" xfId="6" applyNumberFormat="1" applyFont="1" applyFill="1" applyBorder="1" applyAlignment="1">
      <alignment horizontal="center" vertical="center"/>
    </xf>
    <xf numFmtId="0" fontId="40" fillId="7" borderId="0" xfId="6" applyFont="1" applyFill="1" applyBorder="1" applyAlignment="1">
      <alignment vertical="center"/>
    </xf>
    <xf numFmtId="4" fontId="2" fillId="17" borderId="6" xfId="7" applyNumberFormat="1" applyFont="1" applyFill="1" applyBorder="1" applyAlignment="1" applyProtection="1">
      <alignment vertical="center"/>
      <protection locked="0"/>
    </xf>
    <xf numFmtId="4" fontId="2" fillId="17" borderId="8" xfId="7" applyNumberFormat="1" applyFont="1" applyFill="1" applyBorder="1" applyAlignment="1" applyProtection="1">
      <alignment vertical="center"/>
      <protection locked="0"/>
    </xf>
    <xf numFmtId="4" fontId="2" fillId="17" borderId="80" xfId="7" applyNumberFormat="1" applyFont="1" applyFill="1" applyBorder="1" applyAlignment="1" applyProtection="1">
      <alignment vertical="center"/>
      <protection locked="0"/>
    </xf>
    <xf numFmtId="4" fontId="2" fillId="17" borderId="15" xfId="7" applyNumberFormat="1" applyFont="1" applyFill="1" applyBorder="1" applyAlignment="1" applyProtection="1">
      <alignment vertical="center"/>
      <protection locked="0"/>
    </xf>
    <xf numFmtId="0" fontId="2" fillId="0" borderId="74" xfId="6" applyFont="1" applyFill="1" applyBorder="1" applyAlignment="1">
      <alignment horizontal="left" vertical="center"/>
    </xf>
    <xf numFmtId="4" fontId="2" fillId="0" borderId="75" xfId="7" applyNumberFormat="1" applyFont="1" applyFill="1" applyBorder="1" applyAlignment="1">
      <alignment horizontal="left" vertical="center"/>
    </xf>
    <xf numFmtId="4" fontId="2" fillId="17" borderId="65" xfId="6" applyNumberFormat="1" applyFont="1" applyFill="1" applyBorder="1" applyAlignment="1" applyProtection="1">
      <alignment vertical="center"/>
      <protection locked="0"/>
    </xf>
    <xf numFmtId="0" fontId="2" fillId="0" borderId="21" xfId="6" applyFont="1" applyFill="1" applyBorder="1" applyAlignment="1">
      <alignment horizontal="left" vertical="center"/>
    </xf>
    <xf numFmtId="4" fontId="2" fillId="0" borderId="23" xfId="7" applyNumberFormat="1" applyFont="1" applyFill="1" applyBorder="1" applyAlignment="1">
      <alignment horizontal="left" vertical="center"/>
    </xf>
    <xf numFmtId="4" fontId="2" fillId="17" borderId="66" xfId="6" applyNumberFormat="1" applyFont="1" applyFill="1" applyBorder="1" applyAlignment="1" applyProtection="1">
      <alignment vertical="center"/>
      <protection locked="0"/>
    </xf>
    <xf numFmtId="0" fontId="2" fillId="0" borderId="26" xfId="6" applyFont="1" applyFill="1" applyBorder="1" applyAlignment="1">
      <alignment horizontal="left" vertical="center"/>
    </xf>
    <xf numFmtId="4" fontId="2" fillId="0" borderId="52" xfId="7" applyNumberFormat="1" applyFont="1" applyFill="1" applyBorder="1" applyAlignment="1">
      <alignment horizontal="left" vertical="center"/>
    </xf>
    <xf numFmtId="4" fontId="2" fillId="17" borderId="67" xfId="6" applyNumberFormat="1" applyFont="1" applyFill="1" applyBorder="1" applyAlignment="1" applyProtection="1">
      <alignment vertical="center"/>
      <protection locked="0"/>
    </xf>
    <xf numFmtId="0" fontId="40" fillId="11" borderId="47" xfId="6" applyFont="1" applyFill="1" applyBorder="1" applyAlignment="1">
      <alignment vertical="center"/>
    </xf>
    <xf numFmtId="4" fontId="40" fillId="11" borderId="20" xfId="7" applyNumberFormat="1" applyFont="1" applyFill="1" applyBorder="1" applyAlignment="1">
      <alignment horizontal="left" vertical="center"/>
    </xf>
    <xf numFmtId="4" fontId="40" fillId="11" borderId="40" xfId="6" applyNumberFormat="1" applyFont="1" applyFill="1" applyBorder="1" applyAlignment="1">
      <alignment vertical="center"/>
    </xf>
    <xf numFmtId="4" fontId="40" fillId="0" borderId="0" xfId="7" applyNumberFormat="1" applyFont="1" applyFill="1" applyAlignment="1">
      <alignment vertical="center"/>
    </xf>
    <xf numFmtId="4" fontId="2" fillId="0" borderId="63" xfId="7" applyNumberFormat="1" applyFont="1" applyFill="1" applyBorder="1" applyAlignment="1">
      <alignment horizontal="left" vertical="center"/>
    </xf>
    <xf numFmtId="4" fontId="2" fillId="17" borderId="76" xfId="6" applyNumberFormat="1" applyFont="1" applyFill="1" applyBorder="1" applyAlignment="1" applyProtection="1">
      <alignment vertical="center"/>
      <protection locked="0"/>
    </xf>
    <xf numFmtId="4" fontId="40" fillId="11" borderId="36" xfId="6" applyNumberFormat="1" applyFont="1" applyFill="1" applyBorder="1" applyAlignment="1">
      <alignment vertical="center"/>
    </xf>
    <xf numFmtId="0" fontId="40" fillId="11" borderId="4" xfId="3" applyNumberFormat="1" applyFont="1" applyFill="1" applyBorder="1" applyAlignment="1" applyProtection="1">
      <alignment vertical="center"/>
    </xf>
    <xf numFmtId="0" fontId="40" fillId="11" borderId="20" xfId="3" applyNumberFormat="1" applyFont="1" applyFill="1" applyBorder="1" applyAlignment="1" applyProtection="1">
      <alignment vertical="center"/>
    </xf>
    <xf numFmtId="0" fontId="2" fillId="0" borderId="28" xfId="6" applyFont="1" applyFill="1" applyBorder="1" applyAlignment="1">
      <alignment vertical="center"/>
    </xf>
    <xf numFmtId="0" fontId="2" fillId="0" borderId="37" xfId="6" applyFont="1" applyFill="1" applyBorder="1" applyAlignment="1">
      <alignment vertical="center"/>
    </xf>
    <xf numFmtId="0" fontId="2" fillId="0" borderId="38" xfId="6" applyFont="1" applyFill="1" applyBorder="1" applyAlignment="1">
      <alignment vertical="center"/>
    </xf>
    <xf numFmtId="4" fontId="40" fillId="0" borderId="6" xfId="0" applyNumberFormat="1" applyFont="1" applyBorder="1" applyAlignment="1">
      <alignment vertical="center"/>
    </xf>
    <xf numFmtId="4" fontId="40" fillId="0" borderId="6" xfId="0" applyNumberFormat="1" applyFont="1" applyBorder="1" applyAlignment="1">
      <alignment vertical="center" wrapText="1"/>
    </xf>
    <xf numFmtId="4" fontId="40" fillId="11" borderId="6" xfId="0" applyNumberFormat="1" applyFont="1" applyFill="1" applyBorder="1" applyAlignment="1">
      <alignment vertical="center"/>
    </xf>
    <xf numFmtId="4" fontId="40" fillId="11" borderId="6" xfId="0" applyNumberFormat="1" applyFont="1" applyFill="1" applyBorder="1" applyAlignment="1">
      <alignment vertical="center" wrapText="1"/>
    </xf>
    <xf numFmtId="0" fontId="78" fillId="0" borderId="0" xfId="0" applyFont="1"/>
    <xf numFmtId="0" fontId="61" fillId="0" borderId="0" xfId="8" applyFont="1" applyFill="1" applyAlignment="1">
      <alignment vertical="center" wrapText="1"/>
    </xf>
    <xf numFmtId="0" fontId="61" fillId="0" borderId="0" xfId="8" applyFont="1" applyFill="1" applyAlignment="1">
      <alignment vertical="center"/>
    </xf>
    <xf numFmtId="0" fontId="65" fillId="0" borderId="0" xfId="6" applyFont="1" applyFill="1" applyBorder="1" applyAlignment="1">
      <alignment horizontal="left" vertical="center"/>
    </xf>
    <xf numFmtId="4" fontId="40" fillId="11" borderId="36" xfId="6" applyNumberFormat="1" applyFont="1" applyFill="1" applyBorder="1" applyAlignment="1">
      <alignment horizontal="center" vertical="center" wrapText="1"/>
    </xf>
    <xf numFmtId="4" fontId="2" fillId="16" borderId="15" xfId="7" applyNumberFormat="1" applyFont="1" applyFill="1" applyBorder="1" applyAlignment="1">
      <alignment vertical="center"/>
    </xf>
    <xf numFmtId="4" fontId="2" fillId="16" borderId="7" xfId="7" applyNumberFormat="1" applyFont="1" applyFill="1" applyBorder="1" applyAlignment="1">
      <alignment vertical="center"/>
    </xf>
    <xf numFmtId="4" fontId="41" fillId="16" borderId="8" xfId="7" applyNumberFormat="1" applyFont="1" applyFill="1" applyBorder="1" applyAlignment="1">
      <alignment vertical="center"/>
    </xf>
    <xf numFmtId="4" fontId="41" fillId="16" borderId="9" xfId="7" applyNumberFormat="1" applyFont="1" applyFill="1" applyBorder="1" applyAlignment="1">
      <alignment vertical="center"/>
    </xf>
    <xf numFmtId="10" fontId="40" fillId="3" borderId="33" xfId="7" applyNumberFormat="1" applyFont="1" applyFill="1" applyBorder="1" applyAlignment="1">
      <alignment horizontal="right" vertical="center"/>
    </xf>
    <xf numFmtId="4" fontId="41" fillId="16" borderId="10" xfId="7" applyNumberFormat="1" applyFont="1" applyFill="1" applyBorder="1" applyAlignment="1">
      <alignment vertical="center"/>
    </xf>
    <xf numFmtId="0" fontId="40" fillId="11" borderId="84" xfId="6" applyFont="1" applyFill="1" applyBorder="1" applyAlignment="1">
      <alignment vertical="center"/>
    </xf>
    <xf numFmtId="0" fontId="40" fillId="11" borderId="85" xfId="6" applyFont="1" applyFill="1" applyBorder="1" applyAlignment="1">
      <alignment horizontal="left" vertical="center"/>
    </xf>
    <xf numFmtId="4" fontId="40" fillId="11" borderId="86" xfId="7" applyNumberFormat="1" applyFont="1" applyFill="1" applyBorder="1" applyAlignment="1">
      <alignment horizontal="left" vertical="center"/>
    </xf>
    <xf numFmtId="4" fontId="40" fillId="11" borderId="33" xfId="6" applyNumberFormat="1" applyFont="1" applyFill="1" applyBorder="1" applyAlignment="1">
      <alignment vertical="center"/>
    </xf>
    <xf numFmtId="0" fontId="2" fillId="0" borderId="0" xfId="6" applyFont="1" applyFill="1" applyBorder="1" applyAlignment="1">
      <alignment horizontal="left" vertical="center"/>
    </xf>
    <xf numFmtId="0" fontId="40" fillId="0" borderId="0" xfId="6" applyFont="1" applyFill="1" applyBorder="1" applyAlignment="1">
      <alignment horizontal="center" vertical="center" wrapText="1"/>
    </xf>
    <xf numFmtId="0" fontId="40" fillId="11" borderId="36" xfId="6" applyFont="1" applyFill="1" applyBorder="1" applyAlignment="1">
      <alignment horizontal="center" vertical="center" wrapText="1"/>
    </xf>
    <xf numFmtId="4" fontId="2" fillId="17" borderId="82" xfId="6" applyNumberFormat="1" applyFont="1" applyFill="1" applyBorder="1" applyAlignment="1" applyProtection="1">
      <alignment vertical="center"/>
      <protection locked="0"/>
    </xf>
    <xf numFmtId="4" fontId="39" fillId="0" borderId="71" xfId="7" applyNumberFormat="1" applyFont="1" applyFill="1" applyBorder="1" applyAlignment="1">
      <alignment vertical="center" wrapText="1"/>
    </xf>
    <xf numFmtId="4" fontId="79" fillId="0" borderId="69" xfId="7" applyNumberFormat="1" applyFont="1" applyFill="1" applyBorder="1" applyAlignment="1">
      <alignment horizontal="left" vertical="center" wrapText="1" indent="2"/>
    </xf>
    <xf numFmtId="4" fontId="79" fillId="0" borderId="79" xfId="7" applyNumberFormat="1" applyFont="1" applyFill="1" applyBorder="1" applyAlignment="1">
      <alignment horizontal="left" vertical="center" wrapText="1" indent="2"/>
    </xf>
    <xf numFmtId="0" fontId="40" fillId="11" borderId="34" xfId="6" applyFont="1" applyFill="1" applyBorder="1" applyAlignment="1" applyProtection="1">
      <alignment horizontal="center" vertical="center"/>
    </xf>
    <xf numFmtId="4" fontId="40" fillId="11" borderId="35" xfId="7" applyNumberFormat="1" applyFont="1" applyFill="1" applyBorder="1" applyAlignment="1" applyProtection="1">
      <alignment horizontal="center" vertical="center" wrapText="1"/>
    </xf>
    <xf numFmtId="4" fontId="40" fillId="11" borderId="36" xfId="7" applyNumberFormat="1" applyFont="1" applyFill="1" applyBorder="1" applyAlignment="1" applyProtection="1">
      <alignment horizontal="center" vertical="center" wrapText="1"/>
    </xf>
    <xf numFmtId="10" fontId="40" fillId="0" borderId="33" xfId="7" applyNumberFormat="1" applyFont="1" applyFill="1" applyBorder="1" applyAlignment="1">
      <alignment horizontal="right" vertical="center"/>
    </xf>
    <xf numFmtId="4" fontId="40" fillId="11" borderId="44" xfId="6" applyNumberFormat="1" applyFont="1" applyFill="1" applyBorder="1" applyAlignment="1">
      <alignment horizontal="center" vertical="center" wrapText="1"/>
    </xf>
    <xf numFmtId="4" fontId="2" fillId="0" borderId="73" xfId="6" applyNumberFormat="1" applyFont="1" applyFill="1" applyBorder="1" applyAlignment="1" applyProtection="1">
      <alignment vertical="center" wrapText="1"/>
    </xf>
    <xf numFmtId="0" fontId="2" fillId="0" borderId="77" xfId="6" applyFont="1" applyFill="1" applyBorder="1" applyAlignment="1" applyProtection="1">
      <alignment vertical="center" wrapText="1"/>
    </xf>
    <xf numFmtId="4" fontId="2" fillId="0" borderId="77" xfId="6" applyNumberFormat="1" applyFont="1" applyFill="1" applyBorder="1" applyAlignment="1" applyProtection="1">
      <alignment vertical="center" wrapText="1"/>
    </xf>
    <xf numFmtId="0" fontId="42" fillId="0" borderId="0" xfId="8" applyFont="1" applyFill="1" applyBorder="1" applyAlignment="1">
      <alignment horizontal="center" vertical="center"/>
    </xf>
    <xf numFmtId="0" fontId="42" fillId="0" borderId="0" xfId="8" applyFont="1" applyFill="1" applyAlignment="1">
      <alignment vertical="center"/>
    </xf>
    <xf numFmtId="0" fontId="56" fillId="0" borderId="0" xfId="0" applyFont="1"/>
    <xf numFmtId="4" fontId="2" fillId="0" borderId="7" xfId="0" applyNumberFormat="1" applyFont="1" applyBorder="1" applyAlignment="1">
      <alignment vertical="center"/>
    </xf>
    <xf numFmtId="4" fontId="2" fillId="0" borderId="8" xfId="0" applyNumberFormat="1" applyFont="1" applyBorder="1" applyAlignment="1">
      <alignment vertical="center"/>
    </xf>
    <xf numFmtId="4" fontId="2" fillId="0" borderId="9" xfId="0" applyNumberFormat="1" applyFont="1" applyBorder="1" applyAlignment="1">
      <alignment vertical="center"/>
    </xf>
    <xf numFmtId="4" fontId="2" fillId="0" borderId="0" xfId="0" applyNumberFormat="1" applyFont="1" applyAlignment="1">
      <alignment vertical="center"/>
    </xf>
    <xf numFmtId="4" fontId="2" fillId="0" borderId="0" xfId="0" applyNumberFormat="1" applyFont="1" applyAlignment="1">
      <alignment vertical="center" wrapText="1"/>
    </xf>
    <xf numFmtId="0" fontId="59" fillId="0" borderId="0" xfId="0" applyFont="1"/>
    <xf numFmtId="4" fontId="2" fillId="19" borderId="7" xfId="0" applyNumberFormat="1" applyFont="1" applyFill="1" applyBorder="1" applyAlignment="1" applyProtection="1">
      <alignment vertical="center" wrapText="1"/>
      <protection locked="0"/>
    </xf>
    <xf numFmtId="4" fontId="2" fillId="19" borderId="8" xfId="0" applyNumberFormat="1" applyFont="1" applyFill="1" applyBorder="1" applyAlignment="1" applyProtection="1">
      <alignment vertical="center" wrapText="1"/>
      <protection locked="0"/>
    </xf>
    <xf numFmtId="4" fontId="2" fillId="19" borderId="9" xfId="0" applyNumberFormat="1" applyFont="1" applyFill="1" applyBorder="1" applyAlignment="1" applyProtection="1">
      <alignment vertical="center" wrapText="1"/>
      <protection locked="0"/>
    </xf>
    <xf numFmtId="4" fontId="2" fillId="0" borderId="6" xfId="0" applyNumberFormat="1" applyFont="1" applyBorder="1" applyAlignment="1">
      <alignment vertical="center"/>
    </xf>
    <xf numFmtId="4" fontId="2" fillId="19" borderId="6" xfId="0" applyNumberFormat="1" applyFont="1" applyFill="1" applyBorder="1" applyAlignment="1" applyProtection="1">
      <alignment vertical="center" wrapText="1"/>
      <protection locked="0"/>
    </xf>
    <xf numFmtId="49" fontId="76" fillId="11" borderId="85" xfId="10" applyNumberFormat="1" applyFont="1" applyFill="1" applyBorder="1" applyAlignment="1">
      <alignment horizontal="center" vertical="center" wrapText="1"/>
    </xf>
    <xf numFmtId="10" fontId="76" fillId="18" borderId="49" xfId="10" applyNumberFormat="1" applyFont="1" applyFill="1" applyBorder="1" applyAlignment="1" applyProtection="1">
      <alignment horizontal="center" vertical="center" wrapText="1"/>
      <protection locked="0"/>
    </xf>
    <xf numFmtId="0" fontId="2" fillId="0" borderId="0" xfId="0" applyFont="1" applyAlignment="1">
      <alignment vertical="center" wrapText="1"/>
    </xf>
    <xf numFmtId="0" fontId="0" fillId="3" borderId="3" xfId="0" applyFill="1" applyBorder="1" applyAlignment="1">
      <alignment vertical="center"/>
    </xf>
    <xf numFmtId="0" fontId="16" fillId="3" borderId="0" xfId="0" applyFont="1" applyFill="1" applyAlignment="1">
      <alignment vertical="center" wrapText="1"/>
    </xf>
    <xf numFmtId="0" fontId="16" fillId="3" borderId="0" xfId="0" applyFont="1" applyFill="1" applyAlignment="1">
      <alignment vertical="center"/>
    </xf>
    <xf numFmtId="0" fontId="0" fillId="3" borderId="0" xfId="0" applyFill="1" applyAlignment="1">
      <alignment horizontal="left" vertical="center" wrapText="1"/>
    </xf>
    <xf numFmtId="0" fontId="0" fillId="3" borderId="0" xfId="0" applyFill="1" applyAlignment="1">
      <alignment vertical="center"/>
    </xf>
    <xf numFmtId="0" fontId="0" fillId="3" borderId="0" xfId="0" applyFill="1" applyAlignment="1">
      <alignment vertical="center" wrapText="1"/>
    </xf>
    <xf numFmtId="0" fontId="0" fillId="0" borderId="0" xfId="0" applyAlignment="1">
      <alignment vertical="center"/>
    </xf>
    <xf numFmtId="0" fontId="27"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27" fillId="0" borderId="0" xfId="0" applyFont="1" applyAlignment="1">
      <alignment horizontal="justify" vertical="center" wrapText="1"/>
    </xf>
    <xf numFmtId="0" fontId="27" fillId="0" borderId="0" xfId="0" applyFont="1" applyAlignment="1">
      <alignment vertical="center"/>
    </xf>
    <xf numFmtId="0" fontId="27" fillId="0" borderId="0" xfId="0" applyFont="1" applyAlignment="1">
      <alignment vertical="center" wrapText="1"/>
    </xf>
    <xf numFmtId="0" fontId="27" fillId="0" borderId="0" xfId="0" applyFont="1" applyAlignment="1">
      <alignment horizontal="left" vertical="center" wrapText="1"/>
    </xf>
    <xf numFmtId="0" fontId="27" fillId="0" borderId="0" xfId="0" applyFont="1" applyAlignment="1">
      <alignment horizontal="center" vertical="center" wrapText="1"/>
    </xf>
    <xf numFmtId="0" fontId="28" fillId="3" borderId="0" xfId="0" applyFont="1" applyFill="1" applyAlignment="1">
      <alignment horizontal="center" vertical="center" wrapText="1"/>
    </xf>
    <xf numFmtId="0" fontId="28" fillId="3" borderId="0" xfId="0" applyFont="1" applyFill="1" applyAlignment="1">
      <alignment horizontal="justify" vertical="center" wrapText="1"/>
    </xf>
    <xf numFmtId="0" fontId="80" fillId="0" borderId="0" xfId="0" applyFont="1" applyAlignment="1">
      <alignment horizontal="center" vertical="center" wrapText="1"/>
    </xf>
    <xf numFmtId="0" fontId="28" fillId="0" borderId="0" xfId="0" applyFont="1" applyAlignment="1">
      <alignment vertical="center" wrapText="1"/>
    </xf>
    <xf numFmtId="0" fontId="0" fillId="0" borderId="0" xfId="0" applyAlignment="1">
      <alignment horizontal="left" wrapText="1"/>
    </xf>
    <xf numFmtId="0" fontId="20" fillId="0" borderId="16" xfId="0" applyFont="1" applyBorder="1" applyAlignment="1">
      <alignment wrapText="1"/>
    </xf>
    <xf numFmtId="0" fontId="21" fillId="0" borderId="16" xfId="0" applyFont="1" applyBorder="1" applyAlignment="1">
      <alignment vertical="center" wrapText="1"/>
    </xf>
    <xf numFmtId="0" fontId="26" fillId="0" borderId="7" xfId="0" applyFont="1" applyBorder="1" applyAlignment="1">
      <alignment horizontal="left" vertical="center"/>
    </xf>
    <xf numFmtId="0" fontId="25" fillId="0" borderId="7" xfId="0" applyFont="1" applyBorder="1" applyAlignment="1">
      <alignment horizontal="left" vertical="center" wrapText="1"/>
    </xf>
    <xf numFmtId="0" fontId="26" fillId="0" borderId="8" xfId="0" applyFont="1" applyBorder="1" applyAlignment="1">
      <alignment horizontal="left" vertical="center"/>
    </xf>
    <xf numFmtId="0" fontId="1" fillId="0" borderId="0" xfId="0" applyFont="1" applyAlignment="1">
      <alignment horizontal="justify" vertical="center" wrapText="1"/>
    </xf>
    <xf numFmtId="0" fontId="4" fillId="0" borderId="0" xfId="0" applyFont="1" applyAlignment="1">
      <alignment wrapText="1"/>
    </xf>
    <xf numFmtId="0" fontId="21" fillId="0" borderId="8" xfId="0" applyFont="1" applyBorder="1" applyAlignment="1">
      <alignment horizontal="left" vertical="center" wrapText="1"/>
    </xf>
    <xf numFmtId="0" fontId="6" fillId="0" borderId="8" xfId="0" applyFont="1" applyBorder="1" applyAlignment="1">
      <alignment horizontal="left" vertical="center" wrapText="1"/>
    </xf>
    <xf numFmtId="0" fontId="5" fillId="0" borderId="0" xfId="0" applyFont="1" applyAlignment="1">
      <alignment wrapText="1"/>
    </xf>
    <xf numFmtId="0" fontId="5" fillId="0" borderId="0" xfId="0" applyFont="1" applyAlignment="1">
      <alignment horizontal="left" vertical="center" wrapText="1"/>
    </xf>
    <xf numFmtId="0" fontId="54" fillId="0" borderId="0" xfId="0" applyFont="1" applyAlignment="1">
      <alignment vertical="center" wrapText="1"/>
    </xf>
    <xf numFmtId="0" fontId="25" fillId="0" borderId="8" xfId="0" applyFont="1" applyBorder="1" applyAlignment="1">
      <alignment horizontal="left" vertical="center" wrapText="1"/>
    </xf>
    <xf numFmtId="0" fontId="3" fillId="0" borderId="0" xfId="0" applyFont="1" applyAlignment="1">
      <alignment vertical="center" wrapText="1"/>
    </xf>
    <xf numFmtId="0" fontId="50" fillId="0" borderId="0" xfId="0" applyFont="1" applyAlignment="1">
      <alignment vertical="center" wrapText="1"/>
    </xf>
    <xf numFmtId="0" fontId="52" fillId="0" borderId="0" xfId="0" applyFont="1" applyAlignment="1">
      <alignment vertical="center" wrapText="1"/>
    </xf>
    <xf numFmtId="0" fontId="3" fillId="0" borderId="21" xfId="0" applyFont="1" applyBorder="1" applyAlignment="1">
      <alignment horizontal="left" vertical="center" wrapText="1"/>
    </xf>
    <xf numFmtId="0" fontId="5" fillId="0" borderId="3" xfId="0" applyFont="1" applyBorder="1" applyAlignment="1">
      <alignment vertical="center" wrapText="1"/>
    </xf>
    <xf numFmtId="0" fontId="3" fillId="0" borderId="3" xfId="0" applyFont="1" applyBorder="1" applyAlignment="1">
      <alignment horizontal="left" vertical="center" wrapText="1"/>
    </xf>
    <xf numFmtId="0" fontId="4" fillId="0" borderId="3" xfId="0" applyFont="1" applyBorder="1" applyAlignment="1">
      <alignment wrapText="1"/>
    </xf>
    <xf numFmtId="0" fontId="35" fillId="0" borderId="0" xfId="0" applyFont="1" applyAlignment="1">
      <alignment horizontal="center" vertical="center" wrapText="1"/>
    </xf>
    <xf numFmtId="0" fontId="51" fillId="0" borderId="0" xfId="0" applyFont="1" applyAlignment="1">
      <alignment horizontal="center" vertical="center" wrapText="1"/>
    </xf>
    <xf numFmtId="0" fontId="24" fillId="0" borderId="8" xfId="0" applyFont="1" applyBorder="1" applyAlignment="1">
      <alignment horizontal="left" vertical="center" wrapText="1"/>
    </xf>
    <xf numFmtId="0" fontId="26" fillId="0" borderId="11" xfId="0" applyFont="1" applyBorder="1" applyAlignment="1">
      <alignment horizontal="left" vertical="center"/>
    </xf>
    <xf numFmtId="0" fontId="30" fillId="0" borderId="0" xfId="0" applyFont="1" applyAlignment="1">
      <alignment vertical="center" wrapText="1"/>
    </xf>
    <xf numFmtId="0" fontId="3" fillId="0" borderId="16" xfId="0" applyFont="1" applyBorder="1" applyAlignment="1">
      <alignment horizontal="left" vertical="center" wrapText="1"/>
    </xf>
    <xf numFmtId="4" fontId="2" fillId="0" borderId="32" xfId="7" applyNumberFormat="1" applyFont="1" applyFill="1" applyBorder="1" applyAlignment="1">
      <alignment vertical="center"/>
    </xf>
    <xf numFmtId="4" fontId="2" fillId="0" borderId="65" xfId="7" applyNumberFormat="1" applyFont="1" applyFill="1" applyBorder="1" applyAlignment="1">
      <alignment vertical="center"/>
    </xf>
    <xf numFmtId="4" fontId="41" fillId="0" borderId="66" xfId="7" applyNumberFormat="1" applyFont="1" applyFill="1" applyBorder="1" applyAlignment="1">
      <alignment vertical="center"/>
    </xf>
    <xf numFmtId="4" fontId="41" fillId="0" borderId="67" xfId="7" applyNumberFormat="1" applyFont="1" applyFill="1" applyBorder="1" applyAlignment="1">
      <alignment vertical="center"/>
    </xf>
    <xf numFmtId="4" fontId="2" fillId="0" borderId="40" xfId="7" applyNumberFormat="1" applyFont="1" applyFill="1" applyBorder="1" applyAlignment="1">
      <alignment vertical="center"/>
    </xf>
    <xf numFmtId="4" fontId="41" fillId="0" borderId="81" xfId="7" applyNumberFormat="1" applyFont="1" applyFill="1" applyBorder="1" applyAlignment="1">
      <alignment vertical="center"/>
    </xf>
    <xf numFmtId="4" fontId="2" fillId="0" borderId="72" xfId="7" applyNumberFormat="1" applyFont="1" applyFill="1" applyBorder="1" applyAlignment="1">
      <alignment vertical="center"/>
    </xf>
    <xf numFmtId="4" fontId="41" fillId="0" borderId="79" xfId="7" applyNumberFormat="1" applyFont="1" applyFill="1" applyBorder="1" applyAlignment="1">
      <alignment horizontal="left" vertical="center" wrapText="1" indent="2"/>
    </xf>
    <xf numFmtId="0" fontId="40" fillId="0" borderId="0" xfId="6" applyFont="1" applyFill="1" applyBorder="1" applyAlignment="1">
      <alignment horizontal="left" vertical="center"/>
    </xf>
    <xf numFmtId="4" fontId="2" fillId="0" borderId="41" xfId="7" applyNumberFormat="1" applyFont="1" applyFill="1" applyBorder="1" applyAlignment="1">
      <alignment vertical="center"/>
    </xf>
    <xf numFmtId="4" fontId="2" fillId="0" borderId="43" xfId="7" applyNumberFormat="1" applyFont="1" applyFill="1" applyBorder="1" applyAlignment="1">
      <alignment vertical="center"/>
    </xf>
    <xf numFmtId="0" fontId="42" fillId="0" borderId="0" xfId="6" applyFont="1" applyAlignment="1">
      <alignment horizontal="left" vertical="center"/>
    </xf>
    <xf numFmtId="0" fontId="42" fillId="0" borderId="0" xfId="6" applyFont="1" applyFill="1" applyAlignment="1">
      <alignment horizontal="left" vertical="center"/>
    </xf>
    <xf numFmtId="0" fontId="2" fillId="0" borderId="41" xfId="6" applyFont="1" applyFill="1" applyBorder="1" applyAlignment="1" applyProtection="1">
      <alignment horizontal="left" vertical="center"/>
      <protection locked="0"/>
    </xf>
    <xf numFmtId="0" fontId="2" fillId="0" borderId="40" xfId="6" applyFont="1" applyFill="1" applyBorder="1" applyAlignment="1" applyProtection="1">
      <alignment horizontal="left" vertical="center"/>
      <protection locked="0"/>
    </xf>
    <xf numFmtId="0" fontId="2" fillId="0" borderId="33" xfId="6" applyFont="1" applyFill="1" applyBorder="1" applyAlignment="1" applyProtection="1">
      <alignment horizontal="left" vertical="center"/>
      <protection locked="0"/>
    </xf>
    <xf numFmtId="0" fontId="26" fillId="0" borderId="9" xfId="0" applyFont="1" applyBorder="1" applyAlignment="1">
      <alignment horizontal="left" vertical="center"/>
    </xf>
    <xf numFmtId="0" fontId="21" fillId="0" borderId="6" xfId="0" applyFont="1" applyBorder="1" applyAlignment="1">
      <alignment vertical="top" wrapText="1"/>
    </xf>
    <xf numFmtId="0" fontId="26" fillId="0" borderId="0" xfId="0" applyFont="1" applyAlignment="1">
      <alignment vertical="center"/>
    </xf>
    <xf numFmtId="0" fontId="21" fillId="0" borderId="0" xfId="0" applyFont="1" applyAlignment="1">
      <alignment horizontal="left" vertical="center" wrapText="1"/>
    </xf>
    <xf numFmtId="0" fontId="21" fillId="0" borderId="8" xfId="0" applyFont="1" applyBorder="1" applyAlignment="1">
      <alignment vertical="center" wrapText="1"/>
    </xf>
    <xf numFmtId="0" fontId="21" fillId="0" borderId="11" xfId="0" applyFont="1" applyBorder="1" applyAlignment="1">
      <alignment vertical="center" wrapText="1"/>
    </xf>
    <xf numFmtId="0" fontId="21" fillId="0" borderId="9" xfId="0" applyFont="1" applyBorder="1" applyAlignment="1">
      <alignment vertical="center" wrapText="1"/>
    </xf>
    <xf numFmtId="0" fontId="20" fillId="0" borderId="0" xfId="0" applyFont="1" applyAlignment="1">
      <alignment horizontal="center"/>
    </xf>
    <xf numFmtId="0" fontId="21" fillId="0" borderId="6" xfId="0" applyFont="1" applyBorder="1" applyAlignment="1">
      <alignment horizontal="center" vertical="center" wrapText="1"/>
    </xf>
    <xf numFmtId="0" fontId="22" fillId="0" borderId="0" xfId="0" applyFont="1"/>
    <xf numFmtId="0" fontId="5" fillId="0" borderId="0" xfId="0" applyFont="1" applyAlignment="1">
      <alignment vertical="center" wrapText="1"/>
    </xf>
    <xf numFmtId="0" fontId="34" fillId="0" borderId="0" xfId="0" applyFont="1" applyAlignment="1">
      <alignment vertical="center" wrapText="1"/>
    </xf>
    <xf numFmtId="0" fontId="29" fillId="6" borderId="0" xfId="0" applyFont="1" applyFill="1" applyAlignment="1">
      <alignment horizontal="left" vertical="center" wrapText="1"/>
    </xf>
    <xf numFmtId="0" fontId="4" fillId="0" borderId="11" xfId="0" applyFont="1" applyBorder="1" applyAlignment="1">
      <alignment horizontal="left" vertical="center"/>
    </xf>
    <xf numFmtId="0" fontId="24" fillId="0" borderId="11" xfId="0" applyFont="1" applyBorder="1" applyAlignment="1">
      <alignment vertical="center" wrapText="1"/>
    </xf>
    <xf numFmtId="0" fontId="4" fillId="0" borderId="8" xfId="0" applyFont="1" applyBorder="1" applyAlignment="1">
      <alignment horizontal="left" vertical="center"/>
    </xf>
    <xf numFmtId="0" fontId="24" fillId="0" borderId="8" xfId="0" applyFont="1" applyBorder="1" applyAlignment="1">
      <alignment vertical="center" wrapText="1"/>
    </xf>
    <xf numFmtId="0" fontId="7" fillId="0" borderId="0" xfId="0" applyFont="1" applyAlignment="1">
      <alignment vertical="center" wrapText="1"/>
    </xf>
    <xf numFmtId="0" fontId="19" fillId="0" borderId="3" xfId="0" applyFont="1" applyBorder="1" applyAlignment="1">
      <alignment wrapText="1"/>
    </xf>
    <xf numFmtId="0" fontId="19" fillId="0" borderId="0" xfId="0" applyFont="1"/>
    <xf numFmtId="0" fontId="31" fillId="0" borderId="16" xfId="0" applyFont="1" applyBorder="1" applyAlignment="1">
      <alignment horizontal="left" wrapText="1"/>
    </xf>
    <xf numFmtId="0" fontId="24" fillId="0" borderId="6" xfId="0" applyFont="1" applyBorder="1" applyAlignment="1">
      <alignment vertical="center" wrapText="1"/>
    </xf>
    <xf numFmtId="0" fontId="24" fillId="0" borderId="7" xfId="0" applyFont="1" applyBorder="1" applyAlignment="1">
      <alignment vertical="center" wrapText="1"/>
    </xf>
    <xf numFmtId="0" fontId="24" fillId="0" borderId="10" xfId="0" applyFont="1" applyBorder="1" applyAlignment="1">
      <alignment vertical="center" wrapText="1"/>
    </xf>
    <xf numFmtId="0" fontId="25" fillId="0" borderId="10" xfId="0" applyFont="1" applyBorder="1" applyAlignment="1">
      <alignment vertical="center" wrapText="1"/>
    </xf>
    <xf numFmtId="0" fontId="20" fillId="0" borderId="22" xfId="0" applyFont="1" applyBorder="1" applyAlignment="1">
      <alignment vertical="center"/>
    </xf>
    <xf numFmtId="0" fontId="21" fillId="0" borderId="7" xfId="0" applyFont="1" applyBorder="1" applyAlignment="1">
      <alignment vertical="center" wrapText="1"/>
    </xf>
    <xf numFmtId="0" fontId="21" fillId="0" borderId="2" xfId="0" applyFont="1" applyBorder="1" applyAlignment="1">
      <alignment vertical="center" wrapText="1"/>
    </xf>
    <xf numFmtId="0" fontId="26" fillId="0" borderId="27" xfId="0" applyFont="1" applyBorder="1" applyAlignment="1">
      <alignment vertical="center"/>
    </xf>
    <xf numFmtId="0" fontId="22" fillId="0" borderId="0" xfId="0" applyFont="1" applyAlignment="1">
      <alignment wrapText="1"/>
    </xf>
    <xf numFmtId="0" fontId="32" fillId="0" borderId="0" xfId="0" applyFont="1" applyAlignment="1">
      <alignment wrapText="1"/>
    </xf>
    <xf numFmtId="0" fontId="12" fillId="0" borderId="0" xfId="0" applyFont="1" applyAlignment="1">
      <alignment wrapText="1"/>
    </xf>
    <xf numFmtId="0" fontId="20" fillId="0" borderId="6" xfId="0" applyFont="1" applyBorder="1" applyAlignment="1">
      <alignment vertical="center" wrapText="1"/>
    </xf>
    <xf numFmtId="0" fontId="21" fillId="0" borderId="8" xfId="0" applyFont="1" applyBorder="1" applyAlignment="1">
      <alignment vertical="center"/>
    </xf>
    <xf numFmtId="0" fontId="24" fillId="0" borderId="16" xfId="0" applyFont="1" applyBorder="1" applyAlignment="1">
      <alignment horizontal="justify" vertical="center" wrapText="1"/>
    </xf>
    <xf numFmtId="0" fontId="20" fillId="0" borderId="22" xfId="0" applyFont="1" applyBorder="1" applyAlignment="1">
      <alignment horizontal="left" vertical="center"/>
    </xf>
    <xf numFmtId="0" fontId="7" fillId="0" borderId="21" xfId="0" applyFont="1" applyBorder="1" applyAlignment="1">
      <alignment horizontal="left" vertical="center"/>
    </xf>
    <xf numFmtId="0" fontId="21" fillId="0" borderId="17" xfId="0" applyFont="1" applyBorder="1" applyAlignment="1">
      <alignment vertical="center" wrapText="1"/>
    </xf>
    <xf numFmtId="0" fontId="34" fillId="0" borderId="0" xfId="0" applyFont="1" applyAlignment="1">
      <alignment vertical="center"/>
    </xf>
    <xf numFmtId="0" fontId="8" fillId="0" borderId="3" xfId="0" applyFont="1" applyBorder="1" applyAlignment="1">
      <alignment vertical="center" wrapText="1"/>
    </xf>
    <xf numFmtId="0" fontId="34" fillId="0" borderId="0" xfId="0" applyFont="1"/>
    <xf numFmtId="0" fontId="20" fillId="0" borderId="21" xfId="0" applyFont="1" applyBorder="1" applyAlignment="1">
      <alignment horizontal="left" vertical="center"/>
    </xf>
    <xf numFmtId="0" fontId="34" fillId="0" borderId="0" xfId="0" applyFont="1" applyAlignment="1">
      <alignment wrapText="1"/>
    </xf>
    <xf numFmtId="0" fontId="20" fillId="0" borderId="22" xfId="0" applyFont="1" applyBorder="1"/>
    <xf numFmtId="0" fontId="24" fillId="0" borderId="17" xfId="0" applyFont="1" applyBorder="1" applyAlignment="1">
      <alignment vertical="center" wrapText="1"/>
    </xf>
    <xf numFmtId="0" fontId="24" fillId="7" borderId="8" xfId="0" applyFont="1" applyFill="1" applyBorder="1" applyAlignment="1">
      <alignment vertical="center" wrapText="1"/>
    </xf>
    <xf numFmtId="0" fontId="23" fillId="0" borderId="0" xfId="0" applyFont="1" applyAlignment="1">
      <alignment vertical="center"/>
    </xf>
    <xf numFmtId="0" fontId="19" fillId="0" borderId="0" xfId="0" applyFont="1" applyAlignment="1">
      <alignment vertical="center"/>
    </xf>
    <xf numFmtId="0" fontId="19" fillId="0" borderId="0" xfId="0" applyFont="1" applyAlignment="1">
      <alignment horizontal="left" vertical="center" wrapText="1"/>
    </xf>
    <xf numFmtId="0" fontId="24" fillId="0" borderId="21" xfId="0" applyFont="1" applyBorder="1" applyAlignment="1">
      <alignment vertical="center" wrapText="1"/>
    </xf>
    <xf numFmtId="0" fontId="19" fillId="0" borderId="0" xfId="0" applyFont="1" applyAlignment="1">
      <alignment vertical="center" wrapText="1"/>
    </xf>
    <xf numFmtId="0" fontId="3" fillId="0" borderId="7" xfId="0" applyFont="1" applyBorder="1" applyAlignment="1">
      <alignment vertical="center" wrapText="1"/>
    </xf>
    <xf numFmtId="0" fontId="3" fillId="0" borderId="19" xfId="0" applyFont="1" applyBorder="1" applyAlignment="1">
      <alignment vertical="center" wrapText="1"/>
    </xf>
    <xf numFmtId="0" fontId="20" fillId="3" borderId="0" xfId="0" applyFont="1" applyFill="1"/>
    <xf numFmtId="0" fontId="20" fillId="3" borderId="0" xfId="0" applyFont="1" applyFill="1" applyAlignment="1">
      <alignment wrapText="1"/>
    </xf>
    <xf numFmtId="0" fontId="23" fillId="0" borderId="0" xfId="0" applyFont="1"/>
    <xf numFmtId="0" fontId="19" fillId="0" borderId="0" xfId="0" applyFont="1" applyAlignment="1">
      <alignment horizontal="left" wrapText="1"/>
    </xf>
    <xf numFmtId="0" fontId="27" fillId="0" borderId="19" xfId="0" applyFont="1" applyBorder="1" applyAlignment="1">
      <alignment vertical="center" wrapText="1"/>
    </xf>
    <xf numFmtId="0" fontId="26" fillId="0" borderId="0" xfId="0" applyFont="1" applyAlignment="1">
      <alignment vertical="center" wrapText="1"/>
    </xf>
    <xf numFmtId="0" fontId="27" fillId="0" borderId="19" xfId="0" applyFont="1" applyBorder="1" applyAlignment="1">
      <alignment wrapText="1"/>
    </xf>
    <xf numFmtId="0" fontId="20" fillId="0" borderId="2" xfId="0" applyFont="1" applyBorder="1" applyAlignment="1">
      <alignment vertical="center" wrapText="1"/>
    </xf>
    <xf numFmtId="0" fontId="3" fillId="0" borderId="9" xfId="0" applyFont="1" applyBorder="1" applyAlignment="1">
      <alignment vertical="center" wrapText="1"/>
    </xf>
    <xf numFmtId="0" fontId="21" fillId="0" borderId="13" xfId="0" applyFont="1" applyBorder="1" applyAlignment="1">
      <alignment vertical="center" wrapText="1"/>
    </xf>
    <xf numFmtId="0" fontId="24" fillId="0" borderId="13" xfId="0" applyFont="1" applyBorder="1" applyAlignment="1">
      <alignment vertical="center" wrapText="1"/>
    </xf>
    <xf numFmtId="0" fontId="24" fillId="0" borderId="1" xfId="0" applyFont="1" applyBorder="1" applyAlignment="1">
      <alignment vertical="center" wrapText="1"/>
    </xf>
    <xf numFmtId="0" fontId="30" fillId="0" borderId="3" xfId="0" applyFont="1" applyBorder="1" applyAlignment="1">
      <alignment vertical="center" wrapText="1"/>
    </xf>
    <xf numFmtId="0" fontId="21" fillId="0" borderId="10" xfId="0" applyFont="1" applyBorder="1" applyAlignment="1">
      <alignment vertical="center" wrapText="1"/>
    </xf>
    <xf numFmtId="0" fontId="36" fillId="0" borderId="3" xfId="0" applyFont="1" applyBorder="1" applyAlignment="1">
      <alignment vertical="center" wrapText="1"/>
    </xf>
    <xf numFmtId="0" fontId="30" fillId="0" borderId="0" xfId="0" applyFont="1" applyAlignment="1">
      <alignment vertical="center"/>
    </xf>
    <xf numFmtId="0" fontId="5" fillId="0" borderId="0" xfId="0" applyFont="1" applyAlignment="1">
      <alignment vertical="center"/>
    </xf>
    <xf numFmtId="0" fontId="26" fillId="0" borderId="8" xfId="0" applyFont="1" applyBorder="1" applyAlignment="1">
      <alignment vertical="center" wrapText="1"/>
    </xf>
    <xf numFmtId="0" fontId="24" fillId="0" borderId="9" xfId="0" applyFont="1" applyBorder="1" applyAlignment="1">
      <alignment vertical="center" wrapText="1"/>
    </xf>
    <xf numFmtId="0" fontId="34" fillId="8" borderId="3" xfId="0" applyFont="1" applyFill="1" applyBorder="1" applyAlignment="1">
      <alignment vertical="center" wrapText="1"/>
    </xf>
    <xf numFmtId="0" fontId="21" fillId="0" borderId="3" xfId="0" applyFont="1" applyBorder="1" applyAlignment="1">
      <alignment horizontal="left" vertical="center" wrapText="1"/>
    </xf>
    <xf numFmtId="0" fontId="24" fillId="0" borderId="22" xfId="0" applyFont="1" applyBorder="1" applyAlignment="1">
      <alignment vertical="center" wrapText="1"/>
    </xf>
    <xf numFmtId="0" fontId="21" fillId="0" borderId="3" xfId="0" applyFont="1" applyBorder="1" applyAlignment="1">
      <alignment vertical="center" wrapText="1"/>
    </xf>
    <xf numFmtId="0" fontId="34" fillId="0" borderId="3" xfId="0" applyFont="1" applyBorder="1" applyAlignment="1">
      <alignment vertical="center" wrapText="1"/>
    </xf>
    <xf numFmtId="0" fontId="25" fillId="0" borderId="24" xfId="0" applyFont="1" applyBorder="1" applyAlignment="1">
      <alignment vertical="center" wrapText="1"/>
    </xf>
    <xf numFmtId="0" fontId="25" fillId="0" borderId="3" xfId="0" applyFont="1" applyBorder="1" applyAlignment="1">
      <alignment vertical="center" wrapText="1"/>
    </xf>
    <xf numFmtId="0" fontId="24" fillId="0" borderId="3" xfId="0" applyFont="1" applyBorder="1" applyAlignment="1">
      <alignment vertical="center" wrapText="1"/>
    </xf>
    <xf numFmtId="0" fontId="37" fillId="0" borderId="3" xfId="0" applyFont="1" applyBorder="1" applyAlignment="1">
      <alignment horizontal="left" vertical="center" wrapText="1"/>
    </xf>
    <xf numFmtId="0" fontId="3" fillId="0" borderId="26" xfId="0" applyFont="1" applyBorder="1" applyAlignment="1">
      <alignment horizontal="left" vertical="center" wrapText="1"/>
    </xf>
    <xf numFmtId="0" fontId="3" fillId="0" borderId="22" xfId="0" applyFont="1" applyBorder="1" applyAlignment="1">
      <alignment horizontal="left" vertical="center" wrapText="1"/>
    </xf>
    <xf numFmtId="0" fontId="20" fillId="0" borderId="16" xfId="0" applyFont="1" applyBorder="1"/>
    <xf numFmtId="0" fontId="25" fillId="0" borderId="7" xfId="0" applyFont="1" applyBorder="1" applyAlignment="1">
      <alignment vertical="center" wrapText="1"/>
    </xf>
    <xf numFmtId="0" fontId="7" fillId="0" borderId="11" xfId="0" applyFont="1" applyBorder="1" applyAlignment="1">
      <alignment vertical="center"/>
    </xf>
    <xf numFmtId="0" fontId="3" fillId="0" borderId="11" xfId="0" applyFont="1" applyBorder="1" applyAlignment="1">
      <alignment vertical="center" wrapText="1"/>
    </xf>
    <xf numFmtId="0" fontId="7" fillId="0" borderId="8" xfId="0" applyFont="1" applyBorder="1" applyAlignment="1">
      <alignment vertical="center"/>
    </xf>
    <xf numFmtId="0" fontId="25" fillId="0" borderId="8" xfId="0" applyFont="1" applyBorder="1" applyAlignment="1">
      <alignment vertical="center" wrapText="1"/>
    </xf>
    <xf numFmtId="0" fontId="24" fillId="0" borderId="24" xfId="0" applyFont="1" applyBorder="1" applyAlignment="1">
      <alignment vertical="center" wrapText="1"/>
    </xf>
    <xf numFmtId="0" fontId="34" fillId="0" borderId="3" xfId="0" applyFont="1" applyBorder="1" applyAlignment="1">
      <alignment wrapText="1"/>
    </xf>
    <xf numFmtId="0" fontId="21" fillId="0" borderId="15" xfId="0" applyFont="1" applyBorder="1" applyAlignment="1">
      <alignment vertical="center" wrapText="1"/>
    </xf>
    <xf numFmtId="0" fontId="21" fillId="0" borderId="25" xfId="0" applyFont="1" applyBorder="1" applyAlignment="1">
      <alignment vertical="center" wrapText="1"/>
    </xf>
    <xf numFmtId="0" fontId="24" fillId="0" borderId="23" xfId="0" applyFont="1" applyBorder="1" applyAlignment="1">
      <alignment vertical="center" wrapText="1"/>
    </xf>
    <xf numFmtId="0" fontId="3" fillId="0" borderId="10" xfId="0" applyFont="1" applyBorder="1" applyAlignment="1">
      <alignment vertical="center" wrapText="1"/>
    </xf>
    <xf numFmtId="0" fontId="7" fillId="0" borderId="10" xfId="0" applyFont="1" applyBorder="1" applyAlignment="1">
      <alignment vertical="center"/>
    </xf>
    <xf numFmtId="0" fontId="21" fillId="0" borderId="18" xfId="0" applyFont="1" applyBorder="1" applyAlignment="1">
      <alignment vertical="center" wrapText="1"/>
    </xf>
    <xf numFmtId="0" fontId="21" fillId="0" borderId="20" xfId="0" applyFont="1" applyBorder="1" applyAlignment="1">
      <alignment horizontal="left" vertical="center" wrapText="1"/>
    </xf>
    <xf numFmtId="0" fontId="25" fillId="0" borderId="21" xfId="0" applyFont="1" applyBorder="1" applyAlignment="1">
      <alignment vertical="center" wrapText="1"/>
    </xf>
    <xf numFmtId="0" fontId="83" fillId="0" borderId="0" xfId="6" applyFont="1" applyFill="1" applyBorder="1" applyAlignment="1" applyProtection="1">
      <alignment vertical="center"/>
    </xf>
    <xf numFmtId="0" fontId="65" fillId="0" borderId="0" xfId="6" applyFont="1" applyFill="1" applyBorder="1" applyAlignment="1">
      <alignment vertical="center"/>
    </xf>
    <xf numFmtId="0" fontId="71" fillId="0" borderId="0" xfId="6" applyFont="1" applyAlignment="1">
      <alignment vertical="center"/>
    </xf>
    <xf numFmtId="4" fontId="39" fillId="0" borderId="72" xfId="7" applyNumberFormat="1" applyFont="1" applyFill="1" applyBorder="1" applyAlignment="1">
      <alignment vertical="center"/>
    </xf>
    <xf numFmtId="0" fontId="40" fillId="0" borderId="0" xfId="8" applyFont="1" applyFill="1" applyAlignment="1">
      <alignment horizontal="center" vertical="center"/>
    </xf>
    <xf numFmtId="0" fontId="42" fillId="0" borderId="0" xfId="8" applyFont="1" applyFill="1" applyAlignment="1">
      <alignment horizontal="center" vertical="center"/>
    </xf>
    <xf numFmtId="4" fontId="2" fillId="0" borderId="15" xfId="7" applyNumberFormat="1" applyFont="1" applyFill="1" applyBorder="1" applyAlignment="1" applyProtection="1">
      <alignment vertical="center"/>
      <protection locked="0"/>
    </xf>
    <xf numFmtId="4" fontId="2" fillId="0" borderId="8" xfId="7" applyNumberFormat="1" applyFont="1" applyFill="1" applyBorder="1" applyAlignment="1" applyProtection="1">
      <alignment vertical="center"/>
      <protection locked="0"/>
    </xf>
    <xf numFmtId="0" fontId="2" fillId="0" borderId="24" xfId="11" applyFont="1" applyFill="1" applyBorder="1" applyAlignment="1">
      <alignment horizontal="left" vertical="center" wrapText="1"/>
    </xf>
    <xf numFmtId="0" fontId="2" fillId="0" borderId="53" xfId="11" applyFont="1" applyFill="1" applyBorder="1" applyAlignment="1">
      <alignment horizontal="left" vertical="center" wrapText="1"/>
    </xf>
    <xf numFmtId="0" fontId="2" fillId="0" borderId="54" xfId="11" applyFont="1" applyFill="1" applyBorder="1" applyAlignment="1">
      <alignment horizontal="left" vertical="center" wrapText="1"/>
    </xf>
    <xf numFmtId="4" fontId="2" fillId="13" borderId="10" xfId="11" applyNumberFormat="1" applyFont="1" applyFill="1" applyBorder="1" applyAlignment="1" applyProtection="1">
      <alignment vertical="center"/>
      <protection locked="0"/>
    </xf>
    <xf numFmtId="4" fontId="2" fillId="13" borderId="11" xfId="13" applyNumberFormat="1" applyFont="1" applyFill="1" applyBorder="1" applyAlignment="1" applyProtection="1">
      <alignment vertical="center"/>
      <protection locked="0"/>
    </xf>
    <xf numFmtId="4" fontId="2" fillId="13" borderId="61" xfId="13" applyNumberFormat="1" applyFont="1" applyFill="1" applyBorder="1" applyAlignment="1" applyProtection="1">
      <alignment vertical="center"/>
      <protection locked="0"/>
    </xf>
    <xf numFmtId="4" fontId="2" fillId="13" borderId="11" xfId="11" applyNumberFormat="1" applyFont="1" applyFill="1" applyBorder="1" applyAlignment="1" applyProtection="1">
      <alignment horizontal="right" vertical="center" wrapText="1"/>
      <protection locked="0"/>
    </xf>
    <xf numFmtId="4" fontId="2" fillId="13" borderId="11" xfId="11" applyNumberFormat="1" applyFont="1" applyFill="1" applyBorder="1" applyAlignment="1" applyProtection="1">
      <alignment vertical="center" wrapText="1"/>
      <protection locked="0"/>
    </xf>
    <xf numFmtId="0" fontId="2" fillId="0" borderId="24" xfId="11" applyFont="1" applyFill="1" applyBorder="1" applyAlignment="1">
      <alignment horizontal="left" vertical="top" wrapText="1"/>
    </xf>
    <xf numFmtId="0" fontId="2" fillId="0" borderId="53" xfId="11" applyFont="1" applyFill="1" applyBorder="1" applyAlignment="1">
      <alignment horizontal="left" vertical="top" wrapText="1"/>
    </xf>
    <xf numFmtId="0" fontId="2" fillId="0" borderId="54" xfId="11" applyFont="1" applyFill="1" applyBorder="1" applyAlignment="1">
      <alignment horizontal="left" vertical="top" wrapText="1"/>
    </xf>
    <xf numFmtId="0" fontId="2" fillId="0" borderId="21" xfId="3" applyNumberFormat="1" applyFont="1" applyFill="1" applyBorder="1" applyAlignment="1" applyProtection="1">
      <alignment horizontal="left" vertical="center"/>
    </xf>
    <xf numFmtId="0" fontId="2" fillId="0" borderId="23" xfId="3" applyNumberFormat="1" applyFont="1" applyFill="1" applyBorder="1" applyAlignment="1" applyProtection="1">
      <alignment horizontal="left" vertical="center"/>
    </xf>
    <xf numFmtId="0" fontId="2" fillId="0" borderId="17" xfId="3" applyNumberFormat="1" applyFont="1" applyFill="1" applyBorder="1" applyAlignment="1" applyProtection="1">
      <alignment horizontal="left" vertical="center"/>
    </xf>
    <xf numFmtId="0" fontId="46" fillId="11" borderId="5" xfId="6" applyFont="1" applyFill="1" applyBorder="1" applyAlignment="1" applyProtection="1">
      <alignment horizontal="center" vertical="center" wrapText="1"/>
    </xf>
    <xf numFmtId="0" fontId="2" fillId="0" borderId="0" xfId="6" applyFont="1" applyAlignment="1" applyProtection="1">
      <alignment horizontal="left" vertical="center" wrapText="1"/>
    </xf>
    <xf numFmtId="4" fontId="39" fillId="7" borderId="9" xfId="6" applyNumberFormat="1" applyFont="1" applyFill="1" applyBorder="1" applyAlignment="1" applyProtection="1">
      <alignment horizontal="right" vertical="center"/>
    </xf>
    <xf numFmtId="0" fontId="46" fillId="11" borderId="6" xfId="6" applyFont="1" applyFill="1" applyBorder="1" applyAlignment="1" applyProtection="1">
      <alignment horizontal="center" vertical="center" wrapText="1"/>
    </xf>
    <xf numFmtId="0" fontId="39" fillId="12" borderId="21" xfId="6" applyFont="1" applyFill="1" applyBorder="1" applyAlignment="1" applyProtection="1">
      <alignment horizontal="left" vertical="center" wrapText="1"/>
      <protection locked="0"/>
    </xf>
    <xf numFmtId="0" fontId="39" fillId="12" borderId="23" xfId="6" applyFont="1" applyFill="1" applyBorder="1" applyAlignment="1" applyProtection="1">
      <alignment horizontal="left" vertical="center" wrapText="1"/>
      <protection locked="0"/>
    </xf>
    <xf numFmtId="0" fontId="39" fillId="12" borderId="17" xfId="6" applyFont="1" applyFill="1" applyBorder="1" applyAlignment="1" applyProtection="1">
      <alignment horizontal="left" vertical="center" wrapText="1"/>
      <protection locked="0"/>
    </xf>
    <xf numFmtId="0" fontId="39" fillId="12" borderId="26" xfId="6" applyFont="1" applyFill="1" applyBorder="1" applyAlignment="1" applyProtection="1">
      <alignment horizontal="left" vertical="center" wrapText="1"/>
      <protection locked="0"/>
    </xf>
    <xf numFmtId="0" fontId="39" fillId="12" borderId="52" xfId="6" applyFont="1" applyFill="1" applyBorder="1" applyAlignment="1" applyProtection="1">
      <alignment horizontal="left" vertical="center" wrapText="1"/>
      <protection locked="0"/>
    </xf>
    <xf numFmtId="0" fontId="39" fillId="12" borderId="18" xfId="6" applyFont="1" applyFill="1" applyBorder="1" applyAlignment="1" applyProtection="1">
      <alignment horizontal="left" vertical="center" wrapText="1"/>
      <protection locked="0"/>
    </xf>
    <xf numFmtId="0" fontId="40" fillId="11" borderId="6" xfId="9" applyFont="1" applyFill="1" applyBorder="1" applyAlignment="1" applyProtection="1">
      <alignment horizontal="justify" vertical="center" wrapText="1"/>
    </xf>
    <xf numFmtId="0" fontId="40" fillId="11" borderId="5" xfId="6" applyFont="1" applyFill="1" applyBorder="1" applyAlignment="1">
      <alignment horizontal="center" vertical="center" wrapText="1"/>
    </xf>
    <xf numFmtId="0" fontId="2" fillId="0" borderId="4" xfId="6" applyFont="1" applyFill="1" applyBorder="1" applyAlignment="1">
      <alignment horizontal="left" vertical="center" wrapText="1"/>
    </xf>
    <xf numFmtId="4" fontId="2" fillId="7" borderId="9" xfId="6" applyNumberFormat="1" applyFont="1" applyFill="1" applyBorder="1" applyAlignment="1">
      <alignment horizontal="right" vertical="center"/>
    </xf>
    <xf numFmtId="0" fontId="40" fillId="11" borderId="6" xfId="6" applyFont="1" applyFill="1" applyBorder="1" applyAlignment="1">
      <alignment horizontal="center" vertical="center" wrapText="1"/>
    </xf>
    <xf numFmtId="0" fontId="2" fillId="12" borderId="21" xfId="6" applyFont="1" applyFill="1" applyBorder="1" applyAlignment="1" applyProtection="1">
      <alignment horizontal="left" vertical="center" wrapText="1"/>
      <protection locked="0"/>
    </xf>
    <xf numFmtId="0" fontId="2" fillId="12" borderId="23" xfId="6" applyFont="1" applyFill="1" applyBorder="1" applyAlignment="1" applyProtection="1">
      <alignment horizontal="left" vertical="center" wrapText="1"/>
      <protection locked="0"/>
    </xf>
    <xf numFmtId="0" fontId="2" fillId="12" borderId="17" xfId="6" applyFont="1" applyFill="1" applyBorder="1" applyAlignment="1" applyProtection="1">
      <alignment horizontal="left" vertical="center" wrapText="1"/>
      <protection locked="0"/>
    </xf>
    <xf numFmtId="0" fontId="2" fillId="12" borderId="26" xfId="6" applyFont="1" applyFill="1" applyBorder="1" applyAlignment="1" applyProtection="1">
      <alignment horizontal="left" vertical="center" wrapText="1"/>
      <protection locked="0"/>
    </xf>
    <xf numFmtId="0" fontId="2" fillId="12" borderId="52" xfId="6" applyFont="1" applyFill="1" applyBorder="1" applyAlignment="1" applyProtection="1">
      <alignment horizontal="left" vertical="center" wrapText="1"/>
      <protection locked="0"/>
    </xf>
    <xf numFmtId="0" fontId="2" fillId="12" borderId="18" xfId="6" applyFont="1" applyFill="1" applyBorder="1" applyAlignment="1" applyProtection="1">
      <alignment horizontal="left" vertical="center" wrapText="1"/>
      <protection locked="0"/>
    </xf>
    <xf numFmtId="0" fontId="2" fillId="0" borderId="62" xfId="6" applyFont="1" applyFill="1" applyBorder="1" applyAlignment="1">
      <alignment horizontal="left" vertical="center"/>
    </xf>
    <xf numFmtId="0" fontId="40" fillId="11" borderId="4" xfId="6" applyFont="1" applyFill="1" applyBorder="1" applyAlignment="1">
      <alignment horizontal="left" vertical="center"/>
    </xf>
    <xf numFmtId="0" fontId="2" fillId="12" borderId="21" xfId="6" applyFont="1" applyFill="1" applyBorder="1" applyAlignment="1" applyProtection="1">
      <alignment horizontal="center" vertical="center" wrapText="1"/>
      <protection locked="0"/>
    </xf>
    <xf numFmtId="0" fontId="2" fillId="12" borderId="23" xfId="6" applyFont="1" applyFill="1" applyBorder="1" applyAlignment="1" applyProtection="1">
      <alignment horizontal="center" vertical="center" wrapText="1"/>
      <protection locked="0"/>
    </xf>
    <xf numFmtId="0" fontId="2" fillId="12" borderId="17" xfId="6" applyFont="1" applyFill="1" applyBorder="1" applyAlignment="1" applyProtection="1">
      <alignment horizontal="center" vertical="center" wrapText="1"/>
      <protection locked="0"/>
    </xf>
    <xf numFmtId="0" fontId="2" fillId="12" borderId="26" xfId="6" applyFont="1" applyFill="1" applyBorder="1" applyAlignment="1" applyProtection="1">
      <alignment horizontal="center" vertical="center" wrapText="1"/>
      <protection locked="0"/>
    </xf>
    <xf numFmtId="0" fontId="2" fillId="12" borderId="52" xfId="6" applyFont="1" applyFill="1" applyBorder="1" applyAlignment="1" applyProtection="1">
      <alignment horizontal="center" vertical="center" wrapText="1"/>
      <protection locked="0"/>
    </xf>
    <xf numFmtId="0" fontId="2" fillId="12" borderId="18" xfId="6" applyFont="1" applyFill="1" applyBorder="1" applyAlignment="1" applyProtection="1">
      <alignment horizontal="center" vertical="center" wrapText="1"/>
      <protection locked="0"/>
    </xf>
    <xf numFmtId="0" fontId="2" fillId="13" borderId="21" xfId="11" applyFont="1" applyFill="1" applyBorder="1" applyAlignment="1" applyProtection="1">
      <alignment horizontal="left" vertical="center" wrapText="1"/>
      <protection locked="0"/>
    </xf>
    <xf numFmtId="0" fontId="2" fillId="13" borderId="17" xfId="11" applyFont="1" applyFill="1" applyBorder="1" applyAlignment="1" applyProtection="1">
      <alignment horizontal="left" vertical="center" wrapText="1"/>
      <protection locked="0"/>
    </xf>
    <xf numFmtId="4" fontId="40" fillId="11" borderId="6" xfId="6" applyNumberFormat="1" applyFont="1" applyFill="1" applyBorder="1" applyAlignment="1">
      <alignment horizontal="left" vertical="center" wrapText="1"/>
    </xf>
    <xf numFmtId="0" fontId="2" fillId="0" borderId="21" xfId="11" applyFont="1" applyFill="1" applyBorder="1" applyAlignment="1">
      <alignment horizontal="left" vertical="center" wrapText="1"/>
    </xf>
    <xf numFmtId="0" fontId="2" fillId="0" borderId="23" xfId="11" applyFont="1" applyFill="1" applyBorder="1" applyAlignment="1">
      <alignment horizontal="left" vertical="center" wrapText="1"/>
    </xf>
    <xf numFmtId="0" fontId="2" fillId="0" borderId="17" xfId="11" applyFont="1" applyFill="1" applyBorder="1" applyAlignment="1">
      <alignment horizontal="left" vertical="center" wrapText="1"/>
    </xf>
    <xf numFmtId="0" fontId="2" fillId="0" borderId="26" xfId="11" applyFont="1" applyFill="1" applyBorder="1" applyAlignment="1">
      <alignment horizontal="left" vertical="center" wrapText="1"/>
    </xf>
    <xf numFmtId="0" fontId="2" fillId="0" borderId="52" xfId="11" applyFont="1" applyFill="1" applyBorder="1" applyAlignment="1">
      <alignment horizontal="left" vertical="center" wrapText="1"/>
    </xf>
    <xf numFmtId="0" fontId="2" fillId="0" borderId="18" xfId="11" applyFont="1" applyFill="1" applyBorder="1" applyAlignment="1">
      <alignment horizontal="left" vertical="center" wrapText="1"/>
    </xf>
    <xf numFmtId="0" fontId="2" fillId="0" borderId="0" xfId="11" applyFont="1" applyFill="1" applyBorder="1" applyAlignment="1">
      <alignment horizontal="left" vertical="center" wrapText="1"/>
    </xf>
    <xf numFmtId="0" fontId="2" fillId="0" borderId="0" xfId="11" applyFont="1" applyFill="1" applyBorder="1" applyAlignment="1">
      <alignment horizontal="left" vertical="top" wrapText="1"/>
    </xf>
    <xf numFmtId="0" fontId="24" fillId="0" borderId="8" xfId="0" applyFont="1" applyFill="1" applyBorder="1" applyAlignment="1">
      <alignment vertical="center" wrapText="1"/>
    </xf>
    <xf numFmtId="0" fontId="46" fillId="0" borderId="0" xfId="6" applyFont="1" applyFill="1" applyBorder="1" applyAlignment="1" applyProtection="1">
      <alignment horizontal="center" vertical="center" wrapText="1"/>
    </xf>
    <xf numFmtId="0" fontId="55" fillId="2" borderId="14" xfId="0" applyFont="1" applyFill="1" applyBorder="1" applyAlignment="1">
      <alignment horizontal="center" vertical="center" wrapText="1"/>
    </xf>
    <xf numFmtId="0" fontId="38" fillId="2" borderId="2" xfId="0" applyFont="1" applyFill="1" applyBorder="1" applyAlignment="1">
      <alignment horizontal="left" vertical="center" wrapText="1"/>
    </xf>
    <xf numFmtId="0" fontId="40" fillId="11" borderId="84" xfId="6" applyFont="1" applyFill="1" applyBorder="1" applyAlignment="1" applyProtection="1">
      <alignment horizontal="left" vertical="center" wrapText="1"/>
    </xf>
    <xf numFmtId="0" fontId="40" fillId="11" borderId="86" xfId="6" applyFont="1" applyFill="1" applyBorder="1" applyAlignment="1" applyProtection="1">
      <alignment horizontal="left" vertical="center" wrapText="1"/>
    </xf>
    <xf numFmtId="0" fontId="40" fillId="11" borderId="88" xfId="6" applyFont="1" applyFill="1" applyBorder="1" applyAlignment="1" applyProtection="1">
      <alignment horizontal="left" vertical="center" wrapText="1"/>
    </xf>
    <xf numFmtId="0" fontId="40" fillId="11" borderId="44" xfId="6" applyFont="1" applyFill="1" applyBorder="1" applyAlignment="1" applyProtection="1">
      <alignment horizontal="left" vertical="center" wrapText="1"/>
    </xf>
    <xf numFmtId="0" fontId="40" fillId="11" borderId="48" xfId="6" applyFont="1" applyFill="1" applyBorder="1" applyAlignment="1" applyProtection="1">
      <alignment horizontal="left" vertical="center" wrapText="1"/>
    </xf>
    <xf numFmtId="0" fontId="40" fillId="11" borderId="46" xfId="6" applyFont="1" applyFill="1" applyBorder="1" applyAlignment="1" applyProtection="1">
      <alignment horizontal="left" vertical="center" wrapText="1"/>
    </xf>
    <xf numFmtId="0" fontId="82" fillId="0" borderId="0" xfId="8" applyFont="1" applyFill="1" applyAlignment="1">
      <alignment horizontal="center" vertical="center" wrapText="1"/>
    </xf>
    <xf numFmtId="0" fontId="2" fillId="0" borderId="21" xfId="6" applyFont="1" applyFill="1" applyBorder="1" applyAlignment="1" applyProtection="1">
      <alignment vertical="center" wrapText="1"/>
    </xf>
    <xf numFmtId="0" fontId="2" fillId="0" borderId="23" xfId="6" applyFont="1" applyFill="1" applyBorder="1" applyAlignment="1" applyProtection="1">
      <alignment vertical="center" wrapText="1"/>
    </xf>
    <xf numFmtId="0" fontId="2" fillId="0" borderId="17" xfId="6" applyFont="1" applyFill="1" applyBorder="1" applyAlignment="1" applyProtection="1">
      <alignment vertical="center" wrapText="1"/>
    </xf>
    <xf numFmtId="0" fontId="2" fillId="0" borderId="26" xfId="6" applyFont="1" applyFill="1" applyBorder="1" applyAlignment="1" applyProtection="1">
      <alignment vertical="center" wrapText="1"/>
    </xf>
    <xf numFmtId="0" fontId="2" fillId="0" borderId="52" xfId="6" applyFont="1" applyFill="1" applyBorder="1" applyAlignment="1" applyProtection="1">
      <alignment vertical="center" wrapText="1"/>
    </xf>
    <xf numFmtId="0" fontId="2" fillId="0" borderId="18" xfId="6" applyFont="1" applyFill="1" applyBorder="1" applyAlignment="1" applyProtection="1">
      <alignment vertical="center" wrapText="1"/>
    </xf>
    <xf numFmtId="0" fontId="2" fillId="0" borderId="74" xfId="6" applyFont="1" applyFill="1" applyBorder="1" applyAlignment="1" applyProtection="1">
      <alignment vertical="center" wrapText="1"/>
    </xf>
    <xf numFmtId="0" fontId="2" fillId="0" borderId="75" xfId="6" applyFont="1" applyFill="1" applyBorder="1" applyAlignment="1" applyProtection="1">
      <alignment vertical="center" wrapText="1"/>
    </xf>
    <xf numFmtId="0" fontId="2" fillId="0" borderId="83" xfId="6" applyFont="1" applyFill="1" applyBorder="1" applyAlignment="1" applyProtection="1">
      <alignment vertical="center" wrapText="1"/>
    </xf>
    <xf numFmtId="0" fontId="2" fillId="17" borderId="87" xfId="6" applyFont="1" applyFill="1" applyBorder="1" applyAlignment="1" applyProtection="1">
      <alignment horizontal="left" vertical="center"/>
      <protection locked="0"/>
    </xf>
    <xf numFmtId="0" fontId="2" fillId="17" borderId="32" xfId="6" applyFont="1" applyFill="1" applyBorder="1" applyAlignment="1" applyProtection="1">
      <alignment horizontal="left" vertical="center"/>
      <protection locked="0"/>
    </xf>
    <xf numFmtId="0" fontId="40" fillId="11" borderId="45" xfId="6" applyFont="1" applyFill="1" applyBorder="1" applyAlignment="1">
      <alignment horizontal="center" vertical="center" wrapText="1"/>
    </xf>
    <xf numFmtId="0" fontId="40" fillId="11" borderId="48" xfId="6" applyFont="1" applyFill="1" applyBorder="1" applyAlignment="1">
      <alignment horizontal="center" vertical="center" wrapText="1"/>
    </xf>
    <xf numFmtId="0" fontId="40" fillId="11" borderId="46" xfId="6" applyFont="1" applyFill="1" applyBorder="1" applyAlignment="1">
      <alignment horizontal="center" vertical="center" wrapText="1"/>
    </xf>
    <xf numFmtId="0" fontId="84" fillId="0" borderId="0" xfId="6" applyFont="1" applyFill="1" applyBorder="1" applyAlignment="1">
      <alignment horizontal="center" vertical="center"/>
    </xf>
    <xf numFmtId="0" fontId="40" fillId="11" borderId="34" xfId="6" applyFont="1" applyFill="1" applyBorder="1" applyAlignment="1">
      <alignment horizontal="center" vertical="center" wrapText="1"/>
    </xf>
    <xf numFmtId="0" fontId="40" fillId="11" borderId="35" xfId="6" applyFont="1" applyFill="1" applyBorder="1" applyAlignment="1">
      <alignment horizontal="center" vertical="center" wrapText="1"/>
    </xf>
    <xf numFmtId="0" fontId="2" fillId="17" borderId="38" xfId="6" applyFont="1" applyFill="1" applyBorder="1" applyAlignment="1" applyProtection="1">
      <alignment horizontal="left" vertical="center"/>
      <protection locked="0"/>
    </xf>
    <xf numFmtId="0" fontId="2" fillId="17" borderId="15" xfId="6" applyFont="1" applyFill="1" applyBorder="1" applyAlignment="1" applyProtection="1">
      <alignment horizontal="left" vertical="center"/>
      <protection locked="0"/>
    </xf>
    <xf numFmtId="0" fontId="2" fillId="17" borderId="39" xfId="6" applyFont="1" applyFill="1" applyBorder="1" applyAlignment="1" applyProtection="1">
      <alignment horizontal="left" vertical="center"/>
      <protection locked="0"/>
    </xf>
    <xf numFmtId="0" fontId="2" fillId="17" borderId="6" xfId="6" applyFont="1" applyFill="1" applyBorder="1" applyAlignment="1" applyProtection="1">
      <alignment horizontal="left" vertical="center"/>
      <protection locked="0"/>
    </xf>
    <xf numFmtId="4" fontId="40" fillId="11" borderId="28" xfId="7" applyNumberFormat="1" applyFont="1" applyFill="1" applyBorder="1" applyAlignment="1">
      <alignment horizontal="center" vertical="center" wrapText="1"/>
    </xf>
    <xf numFmtId="4" fontId="40" fillId="11" borderId="31" xfId="7" applyNumberFormat="1" applyFont="1" applyFill="1" applyBorder="1" applyAlignment="1">
      <alignment horizontal="center" vertical="center" wrapText="1"/>
    </xf>
    <xf numFmtId="0" fontId="40" fillId="11" borderId="28" xfId="8" applyFont="1" applyFill="1" applyBorder="1" applyAlignment="1">
      <alignment horizontal="center" vertical="center" wrapText="1"/>
    </xf>
    <xf numFmtId="0" fontId="40" fillId="11" borderId="31" xfId="8" applyFont="1" applyFill="1" applyBorder="1" applyAlignment="1">
      <alignment horizontal="center" vertical="center" wrapText="1"/>
    </xf>
    <xf numFmtId="0" fontId="84" fillId="0" borderId="0" xfId="8" applyFont="1" applyFill="1" applyAlignment="1">
      <alignment horizontal="center" vertical="center"/>
    </xf>
    <xf numFmtId="0" fontId="39" fillId="12" borderId="21" xfId="6" applyFont="1" applyFill="1" applyBorder="1" applyAlignment="1" applyProtection="1">
      <alignment horizontal="left" vertical="center" wrapText="1"/>
      <protection locked="0"/>
    </xf>
    <xf numFmtId="0" fontId="39" fillId="12" borderId="23" xfId="6" applyFont="1" applyFill="1" applyBorder="1" applyAlignment="1" applyProtection="1">
      <alignment horizontal="left" vertical="center" wrapText="1"/>
      <protection locked="0"/>
    </xf>
    <xf numFmtId="0" fontId="39" fillId="12" borderId="17" xfId="6" applyFont="1" applyFill="1" applyBorder="1" applyAlignment="1" applyProtection="1">
      <alignment horizontal="left" vertical="center" wrapText="1"/>
      <protection locked="0"/>
    </xf>
    <xf numFmtId="0" fontId="39" fillId="0" borderId="22" xfId="6" applyFont="1" applyFill="1" applyBorder="1" applyAlignment="1" applyProtection="1">
      <alignment horizontal="left" vertical="center" wrapText="1"/>
    </xf>
    <xf numFmtId="0" fontId="39" fillId="0" borderId="50" xfId="6" applyFont="1" applyFill="1" applyBorder="1" applyAlignment="1" applyProtection="1">
      <alignment horizontal="left" vertical="center" wrapText="1"/>
    </xf>
    <xf numFmtId="0" fontId="39" fillId="0" borderId="51" xfId="6" applyFont="1" applyFill="1" applyBorder="1" applyAlignment="1" applyProtection="1">
      <alignment horizontal="left" vertical="center" wrapText="1"/>
    </xf>
    <xf numFmtId="0" fontId="39" fillId="0" borderId="4" xfId="6" applyFont="1" applyBorder="1" applyAlignment="1" applyProtection="1">
      <alignment horizontal="left" vertical="center" wrapText="1"/>
    </xf>
    <xf numFmtId="0" fontId="39" fillId="0" borderId="20" xfId="6" applyFont="1" applyBorder="1" applyAlignment="1" applyProtection="1">
      <alignment horizontal="left" vertical="center" wrapText="1"/>
    </xf>
    <xf numFmtId="0" fontId="39" fillId="0" borderId="5" xfId="6" applyFont="1" applyBorder="1" applyAlignment="1" applyProtection="1">
      <alignment horizontal="left" vertical="center" wrapText="1"/>
    </xf>
    <xf numFmtId="0" fontId="46" fillId="11" borderId="4" xfId="6" applyFont="1" applyFill="1" applyBorder="1" applyAlignment="1" applyProtection="1">
      <alignment horizontal="left" vertical="center" wrapText="1"/>
    </xf>
    <xf numFmtId="0" fontId="46" fillId="11" borderId="20" xfId="6" applyFont="1" applyFill="1" applyBorder="1" applyAlignment="1" applyProtection="1">
      <alignment horizontal="left" vertical="center" wrapText="1"/>
    </xf>
    <xf numFmtId="0" fontId="46" fillId="11" borderId="5" xfId="6" applyFont="1" applyFill="1" applyBorder="1" applyAlignment="1" applyProtection="1">
      <alignment horizontal="left" vertical="center" wrapText="1"/>
    </xf>
    <xf numFmtId="0" fontId="46" fillId="11" borderId="4" xfId="6" applyFont="1" applyFill="1" applyBorder="1" applyAlignment="1" applyProtection="1">
      <alignment horizontal="center" vertical="center" wrapText="1"/>
    </xf>
    <xf numFmtId="0" fontId="46" fillId="11" borderId="20" xfId="6" applyFont="1" applyFill="1" applyBorder="1" applyAlignment="1" applyProtection="1">
      <alignment horizontal="center" vertical="center" wrapText="1"/>
    </xf>
    <xf numFmtId="0" fontId="46" fillId="11" borderId="5" xfId="6" applyFont="1" applyFill="1" applyBorder="1" applyAlignment="1" applyProtection="1">
      <alignment horizontal="center" vertical="center" wrapText="1"/>
    </xf>
    <xf numFmtId="0" fontId="39" fillId="12" borderId="22" xfId="6" applyFont="1" applyFill="1" applyBorder="1" applyAlignment="1" applyProtection="1">
      <alignment horizontal="left" vertical="center" wrapText="1"/>
      <protection locked="0"/>
    </xf>
    <xf numFmtId="0" fontId="39" fillId="12" borderId="50" xfId="6" applyFont="1" applyFill="1" applyBorder="1" applyAlignment="1" applyProtection="1">
      <alignment horizontal="left" vertical="center" wrapText="1"/>
      <protection locked="0"/>
    </xf>
    <xf numFmtId="0" fontId="39" fillId="12" borderId="51" xfId="6" applyFont="1" applyFill="1" applyBorder="1" applyAlignment="1" applyProtection="1">
      <alignment horizontal="left" vertical="center" wrapText="1"/>
      <protection locked="0"/>
    </xf>
    <xf numFmtId="0" fontId="39" fillId="12" borderId="26" xfId="6" applyFont="1" applyFill="1" applyBorder="1" applyAlignment="1" applyProtection="1">
      <alignment horizontal="left" vertical="center" wrapText="1"/>
      <protection locked="0"/>
    </xf>
    <xf numFmtId="0" fontId="39" fillId="12" borderId="52" xfId="6" applyFont="1" applyFill="1" applyBorder="1" applyAlignment="1" applyProtection="1">
      <alignment horizontal="left" vertical="center" wrapText="1"/>
      <protection locked="0"/>
    </xf>
    <xf numFmtId="0" fontId="39" fillId="12" borderId="18" xfId="6" applyFont="1" applyFill="1" applyBorder="1" applyAlignment="1" applyProtection="1">
      <alignment horizontal="left" vertical="center" wrapText="1"/>
      <protection locked="0"/>
    </xf>
    <xf numFmtId="0" fontId="39" fillId="0" borderId="26" xfId="6" applyFont="1" applyFill="1" applyBorder="1" applyAlignment="1" applyProtection="1">
      <alignment horizontal="left" vertical="center" wrapText="1"/>
    </xf>
    <xf numFmtId="0" fontId="39" fillId="0" borderId="52" xfId="6" applyFont="1" applyFill="1" applyBorder="1" applyAlignment="1" applyProtection="1">
      <alignment horizontal="left" vertical="center" wrapText="1"/>
    </xf>
    <xf numFmtId="0" fontId="39" fillId="0" borderId="18" xfId="6" applyFont="1" applyFill="1" applyBorder="1" applyAlignment="1" applyProtection="1">
      <alignment horizontal="left" vertical="center" wrapText="1"/>
    </xf>
    <xf numFmtId="0" fontId="39" fillId="12" borderId="22" xfId="6" applyFont="1" applyFill="1" applyBorder="1" applyAlignment="1" applyProtection="1">
      <alignment horizontal="center" vertical="center" wrapText="1"/>
      <protection locked="0"/>
    </xf>
    <xf numFmtId="0" fontId="39" fillId="12" borderId="50" xfId="6" applyFont="1" applyFill="1" applyBorder="1" applyAlignment="1" applyProtection="1">
      <alignment horizontal="center" vertical="center" wrapText="1"/>
      <protection locked="0"/>
    </xf>
    <xf numFmtId="0" fontId="39" fillId="12" borderId="51" xfId="6" applyFont="1" applyFill="1" applyBorder="1" applyAlignment="1" applyProtection="1">
      <alignment horizontal="center" vertical="center" wrapText="1"/>
      <protection locked="0"/>
    </xf>
    <xf numFmtId="0" fontId="39" fillId="0" borderId="3" xfId="6" applyFont="1" applyBorder="1" applyAlignment="1" applyProtection="1">
      <alignment horizontal="left" vertical="center" wrapText="1"/>
    </xf>
    <xf numFmtId="0" fontId="39" fillId="0" borderId="0" xfId="6" applyFont="1" applyBorder="1" applyAlignment="1" applyProtection="1">
      <alignment horizontal="left" vertical="center" wrapText="1"/>
    </xf>
    <xf numFmtId="0" fontId="39" fillId="0" borderId="16" xfId="6" applyFont="1" applyBorder="1" applyAlignment="1" applyProtection="1">
      <alignment horizontal="left" vertical="center" wrapText="1"/>
    </xf>
    <xf numFmtId="0" fontId="40" fillId="11" borderId="6" xfId="9" applyFont="1" applyFill="1" applyBorder="1" applyAlignment="1" applyProtection="1">
      <alignment horizontal="justify" vertical="center" wrapText="1"/>
    </xf>
    <xf numFmtId="0" fontId="39" fillId="0" borderId="22" xfId="6" applyFont="1" applyFill="1" applyBorder="1" applyAlignment="1" applyProtection="1">
      <alignment horizontal="left" vertical="center"/>
    </xf>
    <xf numFmtId="0" fontId="39" fillId="0" borderId="50" xfId="6" applyFont="1" applyFill="1" applyBorder="1" applyAlignment="1" applyProtection="1">
      <alignment horizontal="left" vertical="center"/>
    </xf>
    <xf numFmtId="0" fontId="39" fillId="0" borderId="51" xfId="6" applyFont="1" applyFill="1" applyBorder="1" applyAlignment="1" applyProtection="1">
      <alignment horizontal="left" vertical="center"/>
    </xf>
    <xf numFmtId="0" fontId="2" fillId="0" borderId="62" xfId="6" applyFont="1" applyFill="1" applyBorder="1" applyAlignment="1" applyProtection="1">
      <alignment horizontal="left" vertical="center" wrapText="1"/>
    </xf>
    <xf numFmtId="0" fontId="2" fillId="0" borderId="26" xfId="6" applyFont="1" applyFill="1" applyBorder="1" applyAlignment="1" applyProtection="1">
      <alignment horizontal="left" vertical="center" wrapText="1"/>
    </xf>
    <xf numFmtId="0" fontId="39" fillId="0" borderId="4" xfId="6" applyFont="1" applyFill="1" applyBorder="1" applyAlignment="1" applyProtection="1">
      <alignment horizontal="left" vertical="center"/>
    </xf>
    <xf numFmtId="0" fontId="39" fillId="0" borderId="20" xfId="6" applyFont="1" applyFill="1" applyBorder="1" applyAlignment="1" applyProtection="1">
      <alignment horizontal="left" vertical="center"/>
    </xf>
    <xf numFmtId="0" fontId="39" fillId="0" borderId="5" xfId="6" applyFont="1" applyFill="1" applyBorder="1" applyAlignment="1" applyProtection="1">
      <alignment horizontal="left" vertical="center"/>
    </xf>
    <xf numFmtId="0" fontId="46" fillId="11" borderId="4" xfId="6" applyFont="1" applyFill="1" applyBorder="1" applyAlignment="1" applyProtection="1">
      <alignment horizontal="center" vertical="center"/>
    </xf>
    <xf numFmtId="0" fontId="46" fillId="11" borderId="20" xfId="6" applyFont="1" applyFill="1" applyBorder="1" applyAlignment="1" applyProtection="1">
      <alignment horizontal="center" vertical="center"/>
    </xf>
    <xf numFmtId="0" fontId="46" fillId="11" borderId="5" xfId="6" applyFont="1" applyFill="1" applyBorder="1" applyAlignment="1" applyProtection="1">
      <alignment horizontal="center" vertical="center"/>
    </xf>
    <xf numFmtId="0" fontId="63" fillId="15" borderId="0" xfId="6" applyFont="1" applyFill="1" applyBorder="1" applyAlignment="1" applyProtection="1">
      <alignment horizontal="center"/>
    </xf>
    <xf numFmtId="0" fontId="39" fillId="0" borderId="26" xfId="6" applyFont="1" applyBorder="1" applyAlignment="1" applyProtection="1">
      <alignment horizontal="left" vertical="center" wrapText="1"/>
    </xf>
    <xf numFmtId="0" fontId="39" fillId="0" borderId="52" xfId="6" applyFont="1" applyBorder="1" applyAlignment="1" applyProtection="1">
      <alignment horizontal="left" vertical="center" wrapText="1"/>
    </xf>
    <xf numFmtId="0" fontId="39" fillId="0" borderId="18" xfId="6" applyFont="1" applyBorder="1" applyAlignment="1" applyProtection="1">
      <alignment horizontal="left" vertical="center" wrapText="1"/>
    </xf>
    <xf numFmtId="0" fontId="39" fillId="0" borderId="22" xfId="6" applyFont="1" applyBorder="1" applyAlignment="1" applyProtection="1">
      <alignment horizontal="left" vertical="center" wrapText="1"/>
    </xf>
    <xf numFmtId="0" fontId="39" fillId="0" borderId="50" xfId="6" applyFont="1" applyBorder="1" applyAlignment="1" applyProtection="1">
      <alignment horizontal="left" vertical="center" wrapText="1"/>
    </xf>
    <xf numFmtId="0" fontId="39" fillId="0" borderId="51" xfId="6" applyFont="1" applyBorder="1" applyAlignment="1" applyProtection="1">
      <alignment horizontal="left" vertical="center" wrapText="1"/>
    </xf>
    <xf numFmtId="0" fontId="39" fillId="0" borderId="57" xfId="6" applyFont="1" applyBorder="1" applyAlignment="1" applyProtection="1">
      <alignment horizontal="left" vertical="center" wrapText="1"/>
    </xf>
    <xf numFmtId="0" fontId="39" fillId="0" borderId="14" xfId="6" applyFont="1" applyBorder="1" applyAlignment="1" applyProtection="1">
      <alignment horizontal="left" vertical="center" wrapText="1"/>
    </xf>
    <xf numFmtId="0" fontId="39" fillId="0" borderId="25" xfId="6" applyFont="1" applyBorder="1" applyAlignment="1" applyProtection="1">
      <alignment horizontal="left" vertical="center" wrapText="1"/>
    </xf>
    <xf numFmtId="4" fontId="39" fillId="7" borderId="11" xfId="6" applyNumberFormat="1" applyFont="1" applyFill="1" applyBorder="1" applyAlignment="1" applyProtection="1">
      <alignment horizontal="right" vertical="center"/>
    </xf>
    <xf numFmtId="4" fontId="39" fillId="7" borderId="9" xfId="6" applyNumberFormat="1" applyFont="1" applyFill="1" applyBorder="1" applyAlignment="1" applyProtection="1">
      <alignment horizontal="right" vertical="center"/>
    </xf>
    <xf numFmtId="0" fontId="2" fillId="0" borderId="13" xfId="6" applyFont="1" applyFill="1" applyBorder="1" applyAlignment="1" applyProtection="1">
      <alignment horizontal="left" vertical="center" wrapText="1"/>
    </xf>
    <xf numFmtId="0" fontId="2" fillId="0" borderId="15" xfId="6" applyFont="1" applyFill="1" applyBorder="1" applyAlignment="1" applyProtection="1">
      <alignment horizontal="left" vertical="center" wrapText="1"/>
    </xf>
    <xf numFmtId="4" fontId="39" fillId="7" borderId="13" xfId="6" applyNumberFormat="1" applyFont="1" applyFill="1" applyBorder="1" applyAlignment="1" applyProtection="1">
      <alignment horizontal="right" vertical="center"/>
    </xf>
    <xf numFmtId="4" fontId="39" fillId="7" borderId="15" xfId="6" applyNumberFormat="1" applyFont="1" applyFill="1" applyBorder="1" applyAlignment="1" applyProtection="1">
      <alignment horizontal="right" vertical="center"/>
    </xf>
    <xf numFmtId="0" fontId="39" fillId="0" borderId="57" xfId="6" applyFont="1" applyFill="1" applyBorder="1" applyAlignment="1" applyProtection="1">
      <alignment horizontal="left" vertical="center"/>
    </xf>
    <xf numFmtId="0" fontId="39" fillId="0" borderId="14" xfId="6" applyFont="1" applyFill="1" applyBorder="1" applyAlignment="1" applyProtection="1">
      <alignment horizontal="left" vertical="center"/>
    </xf>
    <xf numFmtId="0" fontId="39" fillId="0" borderId="25" xfId="6" applyFont="1" applyFill="1" applyBorder="1" applyAlignment="1" applyProtection="1">
      <alignment horizontal="left" vertical="center"/>
    </xf>
    <xf numFmtId="0" fontId="46" fillId="11" borderId="6" xfId="6" applyFont="1" applyFill="1" applyBorder="1" applyAlignment="1" applyProtection="1">
      <alignment horizontal="center" vertical="center" wrapText="1"/>
    </xf>
    <xf numFmtId="0" fontId="39" fillId="0" borderId="7" xfId="6" applyFont="1" applyBorder="1" applyAlignment="1" applyProtection="1">
      <alignment horizontal="left" vertical="center" wrapText="1"/>
    </xf>
    <xf numFmtId="0" fontId="39" fillId="0" borderId="4" xfId="6" applyFont="1" applyFill="1" applyBorder="1" applyAlignment="1" applyProtection="1">
      <alignment horizontal="left" vertical="center" wrapText="1"/>
    </xf>
    <xf numFmtId="0" fontId="39" fillId="0" borderId="20" xfId="6" applyFont="1" applyFill="1" applyBorder="1" applyAlignment="1" applyProtection="1">
      <alignment horizontal="left" vertical="center" wrapText="1"/>
    </xf>
    <xf numFmtId="0" fontId="39" fillId="0" borderId="5" xfId="6" applyFont="1" applyFill="1" applyBorder="1" applyAlignment="1" applyProtection="1">
      <alignment horizontal="left" vertical="center" wrapText="1"/>
    </xf>
    <xf numFmtId="49" fontId="39" fillId="12" borderId="21" xfId="6" applyNumberFormat="1" applyFont="1" applyFill="1" applyBorder="1" applyAlignment="1" applyProtection="1">
      <alignment horizontal="left" vertical="center"/>
      <protection locked="0"/>
    </xf>
    <xf numFmtId="49" fontId="39" fillId="12" borderId="23" xfId="6" applyNumberFormat="1" applyFont="1" applyFill="1" applyBorder="1" applyAlignment="1" applyProtection="1">
      <alignment horizontal="left" vertical="center"/>
      <protection locked="0"/>
    </xf>
    <xf numFmtId="49" fontId="39" fillId="12" borderId="17" xfId="6" applyNumberFormat="1" applyFont="1" applyFill="1" applyBorder="1" applyAlignment="1" applyProtection="1">
      <alignment horizontal="left" vertical="center"/>
      <protection locked="0"/>
    </xf>
    <xf numFmtId="49" fontId="39" fillId="12" borderId="26" xfId="6" applyNumberFormat="1" applyFont="1" applyFill="1" applyBorder="1" applyAlignment="1" applyProtection="1">
      <alignment horizontal="left" vertical="center"/>
      <protection locked="0"/>
    </xf>
    <xf numFmtId="49" fontId="39" fillId="12" borderId="52" xfId="6" applyNumberFormat="1" applyFont="1" applyFill="1" applyBorder="1" applyAlignment="1" applyProtection="1">
      <alignment horizontal="left" vertical="center"/>
      <protection locked="0"/>
    </xf>
    <xf numFmtId="49" fontId="39" fillId="12" borderId="18" xfId="6" applyNumberFormat="1" applyFont="1" applyFill="1" applyBorder="1" applyAlignment="1" applyProtection="1">
      <alignment horizontal="left" vertical="center"/>
      <protection locked="0"/>
    </xf>
    <xf numFmtId="0" fontId="39" fillId="0" borderId="0" xfId="6" applyFont="1" applyAlignment="1" applyProtection="1">
      <alignment horizontal="left" vertical="center" wrapText="1"/>
    </xf>
    <xf numFmtId="0" fontId="40" fillId="11" borderId="4" xfId="3" applyNumberFormat="1" applyFont="1" applyFill="1" applyBorder="1" applyAlignment="1" applyProtection="1">
      <alignment horizontal="center" vertical="center"/>
    </xf>
    <xf numFmtId="0" fontId="40" fillId="11" borderId="20" xfId="3" applyNumberFormat="1" applyFont="1" applyFill="1" applyBorder="1" applyAlignment="1" applyProtection="1">
      <alignment horizontal="center" vertical="center"/>
    </xf>
    <xf numFmtId="0" fontId="40" fillId="11" borderId="5" xfId="3" applyNumberFormat="1" applyFont="1" applyFill="1" applyBorder="1" applyAlignment="1" applyProtection="1">
      <alignment horizontal="center" vertical="center"/>
    </xf>
    <xf numFmtId="0" fontId="2" fillId="0" borderId="22" xfId="3" applyNumberFormat="1" applyFont="1" applyFill="1" applyBorder="1" applyAlignment="1" applyProtection="1">
      <alignment horizontal="left" vertical="center"/>
    </xf>
    <xf numFmtId="0" fontId="2" fillId="0" borderId="50" xfId="3" applyNumberFormat="1" applyFont="1" applyFill="1" applyBorder="1" applyAlignment="1" applyProtection="1">
      <alignment horizontal="left" vertical="center"/>
    </xf>
    <xf numFmtId="0" fontId="2" fillId="0" borderId="51" xfId="3" applyNumberFormat="1" applyFont="1" applyFill="1" applyBorder="1" applyAlignment="1" applyProtection="1">
      <alignment horizontal="left" vertical="center"/>
    </xf>
    <xf numFmtId="0" fontId="2" fillId="0" borderId="21" xfId="3" applyNumberFormat="1" applyFont="1" applyFill="1" applyBorder="1" applyAlignment="1" applyProtection="1">
      <alignment horizontal="left" vertical="center"/>
    </xf>
    <xf numFmtId="0" fontId="2" fillId="0" borderId="23" xfId="3" applyNumberFormat="1" applyFont="1" applyFill="1" applyBorder="1" applyAlignment="1" applyProtection="1">
      <alignment horizontal="left" vertical="center"/>
    </xf>
    <xf numFmtId="0" fontId="2" fillId="0" borderId="17" xfId="3" applyNumberFormat="1" applyFont="1" applyFill="1" applyBorder="1" applyAlignment="1" applyProtection="1">
      <alignment horizontal="left" vertical="center"/>
    </xf>
    <xf numFmtId="0" fontId="2" fillId="0" borderId="26" xfId="3" applyNumberFormat="1" applyFont="1" applyFill="1" applyBorder="1" applyAlignment="1" applyProtection="1">
      <alignment horizontal="left" vertical="center"/>
    </xf>
    <xf numFmtId="0" fontId="2" fillId="0" borderId="52" xfId="3" applyNumberFormat="1" applyFont="1" applyFill="1" applyBorder="1" applyAlignment="1" applyProtection="1">
      <alignment horizontal="left" vertical="center"/>
    </xf>
    <xf numFmtId="0" fontId="2" fillId="0" borderId="18" xfId="3" applyNumberFormat="1" applyFont="1" applyFill="1" applyBorder="1" applyAlignment="1" applyProtection="1">
      <alignment horizontal="left" vertical="center"/>
    </xf>
    <xf numFmtId="0" fontId="2" fillId="0" borderId="0" xfId="6" applyFont="1" applyAlignment="1" applyProtection="1">
      <alignment horizontal="left" vertical="center" wrapText="1"/>
    </xf>
    <xf numFmtId="0" fontId="39" fillId="0" borderId="21" xfId="6" applyFont="1" applyBorder="1" applyAlignment="1" applyProtection="1">
      <alignment horizontal="left" vertical="center" wrapText="1"/>
    </xf>
    <xf numFmtId="0" fontId="39" fillId="0" borderId="23" xfId="6" applyFont="1" applyBorder="1" applyAlignment="1" applyProtection="1">
      <alignment horizontal="left" vertical="center" wrapText="1"/>
    </xf>
    <xf numFmtId="0" fontId="39" fillId="0" borderId="17" xfId="6" applyFont="1" applyBorder="1" applyAlignment="1" applyProtection="1">
      <alignment horizontal="left" vertical="center" wrapText="1"/>
    </xf>
    <xf numFmtId="49" fontId="45" fillId="11" borderId="4" xfId="4" applyNumberFormat="1" applyFont="1" applyFill="1" applyBorder="1" applyAlignment="1" applyProtection="1">
      <alignment horizontal="left" vertical="center"/>
    </xf>
    <xf numFmtId="49" fontId="45" fillId="11" borderId="20" xfId="4" applyNumberFormat="1" applyFont="1" applyFill="1" applyBorder="1" applyAlignment="1" applyProtection="1">
      <alignment horizontal="left" vertical="center"/>
    </xf>
    <xf numFmtId="49" fontId="45" fillId="11" borderId="5" xfId="4" applyNumberFormat="1" applyFont="1" applyFill="1" applyBorder="1" applyAlignment="1" applyProtection="1">
      <alignment horizontal="left" vertical="center"/>
    </xf>
    <xf numFmtId="49" fontId="40" fillId="11" borderId="4" xfId="4" applyNumberFormat="1" applyFont="1" applyFill="1" applyBorder="1" applyAlignment="1" applyProtection="1">
      <alignment horizontal="left" vertical="center"/>
    </xf>
    <xf numFmtId="49" fontId="40" fillId="11" borderId="20" xfId="4" applyNumberFormat="1" applyFont="1" applyFill="1" applyBorder="1" applyAlignment="1" applyProtection="1">
      <alignment horizontal="left" vertical="center"/>
    </xf>
    <xf numFmtId="49" fontId="40" fillId="11" borderId="5" xfId="4" applyNumberFormat="1" applyFont="1" applyFill="1" applyBorder="1" applyAlignment="1" applyProtection="1">
      <alignment horizontal="left" vertical="center"/>
    </xf>
    <xf numFmtId="49" fontId="2" fillId="0" borderId="21" xfId="4" applyNumberFormat="1" applyFont="1" applyFill="1" applyBorder="1" applyAlignment="1" applyProtection="1">
      <alignment horizontal="left" vertical="center" wrapText="1"/>
    </xf>
    <xf numFmtId="49" fontId="2" fillId="0" borderId="23" xfId="4" applyNumberFormat="1" applyFont="1" applyFill="1" applyBorder="1" applyAlignment="1" applyProtection="1">
      <alignment horizontal="left" vertical="center" wrapText="1"/>
    </xf>
    <xf numFmtId="49" fontId="2" fillId="0" borderId="17" xfId="4" applyNumberFormat="1" applyFont="1" applyFill="1" applyBorder="1" applyAlignment="1" applyProtection="1">
      <alignment horizontal="left" vertical="center" wrapText="1"/>
    </xf>
    <xf numFmtId="0" fontId="40" fillId="11" borderId="4" xfId="3" applyNumberFormat="1" applyFont="1" applyFill="1" applyBorder="1" applyAlignment="1" applyProtection="1">
      <alignment horizontal="left" vertical="center"/>
    </xf>
    <xf numFmtId="0" fontId="40" fillId="11" borderId="20" xfId="3" applyNumberFormat="1" applyFont="1" applyFill="1" applyBorder="1" applyAlignment="1" applyProtection="1">
      <alignment horizontal="left" vertical="center"/>
    </xf>
    <xf numFmtId="0" fontId="40" fillId="11" borderId="5" xfId="3" applyNumberFormat="1" applyFont="1" applyFill="1" applyBorder="1" applyAlignment="1" applyProtection="1">
      <alignment horizontal="left" vertical="center"/>
    </xf>
    <xf numFmtId="0" fontId="40" fillId="11" borderId="4" xfId="6" applyFont="1" applyFill="1" applyBorder="1" applyAlignment="1" applyProtection="1">
      <alignment horizontal="left" vertical="center"/>
    </xf>
    <xf numFmtId="0" fontId="40" fillId="11" borderId="20" xfId="6" applyFont="1" applyFill="1" applyBorder="1" applyAlignment="1" applyProtection="1">
      <alignment horizontal="left" vertical="center"/>
    </xf>
    <xf numFmtId="0" fontId="40" fillId="11" borderId="5" xfId="6" applyFont="1" applyFill="1" applyBorder="1" applyAlignment="1" applyProtection="1">
      <alignment horizontal="left" vertical="center"/>
    </xf>
    <xf numFmtId="49" fontId="45" fillId="11" borderId="4" xfId="4" applyNumberFormat="1" applyFont="1" applyFill="1" applyBorder="1" applyAlignment="1" applyProtection="1">
      <alignment horizontal="left" vertical="center" wrapText="1"/>
    </xf>
    <xf numFmtId="49" fontId="45" fillId="11" borderId="20" xfId="4" applyNumberFormat="1" applyFont="1" applyFill="1" applyBorder="1" applyAlignment="1" applyProtection="1">
      <alignment horizontal="left" vertical="center" wrapText="1"/>
    </xf>
    <xf numFmtId="49" fontId="45" fillId="11" borderId="5" xfId="4" applyNumberFormat="1" applyFont="1" applyFill="1" applyBorder="1" applyAlignment="1" applyProtection="1">
      <alignment horizontal="left" vertical="center" wrapText="1"/>
    </xf>
    <xf numFmtId="49" fontId="2" fillId="0" borderId="22" xfId="4" applyNumberFormat="1" applyFont="1" applyFill="1" applyBorder="1" applyAlignment="1" applyProtection="1">
      <alignment horizontal="left" vertical="center" wrapText="1"/>
    </xf>
    <xf numFmtId="49" fontId="2" fillId="0" borderId="50" xfId="4" applyNumberFormat="1" applyFont="1" applyFill="1" applyBorder="1" applyAlignment="1" applyProtection="1">
      <alignment horizontal="left" vertical="center" wrapText="1"/>
    </xf>
    <xf numFmtId="49" fontId="2" fillId="0" borderId="51" xfId="4" applyNumberFormat="1" applyFont="1" applyFill="1" applyBorder="1" applyAlignment="1" applyProtection="1">
      <alignment horizontal="left" vertical="center" wrapText="1"/>
    </xf>
    <xf numFmtId="2" fontId="2" fillId="0" borderId="21" xfId="3" applyNumberFormat="1" applyFont="1" applyFill="1" applyBorder="1" applyAlignment="1" applyProtection="1">
      <alignment horizontal="left" vertical="center"/>
    </xf>
    <xf numFmtId="2" fontId="2" fillId="0" borderId="23" xfId="3" applyNumberFormat="1" applyFont="1" applyFill="1" applyBorder="1" applyAlignment="1" applyProtection="1">
      <alignment horizontal="left" vertical="center"/>
    </xf>
    <xf numFmtId="2" fontId="2" fillId="0" borderId="17" xfId="3" applyNumberFormat="1" applyFont="1" applyFill="1" applyBorder="1" applyAlignment="1" applyProtection="1">
      <alignment horizontal="left" vertical="center"/>
    </xf>
    <xf numFmtId="2" fontId="2" fillId="0" borderId="26" xfId="3" applyNumberFormat="1" applyFont="1" applyFill="1" applyBorder="1" applyAlignment="1" applyProtection="1">
      <alignment horizontal="left" vertical="center"/>
    </xf>
    <xf numFmtId="2" fontId="2" fillId="0" borderId="52" xfId="3" applyNumberFormat="1" applyFont="1" applyFill="1" applyBorder="1" applyAlignment="1" applyProtection="1">
      <alignment horizontal="left" vertical="center"/>
    </xf>
    <xf numFmtId="2" fontId="2" fillId="0" borderId="18" xfId="3" applyNumberFormat="1" applyFont="1" applyFill="1" applyBorder="1" applyAlignment="1" applyProtection="1">
      <alignment horizontal="left" vertical="center"/>
    </xf>
    <xf numFmtId="0" fontId="83" fillId="2" borderId="0" xfId="6" applyFont="1" applyFill="1" applyBorder="1" applyAlignment="1" applyProtection="1">
      <alignment horizontal="center" vertical="center"/>
    </xf>
    <xf numFmtId="0" fontId="62" fillId="0" borderId="58" xfId="6" applyFont="1" applyFill="1" applyBorder="1" applyAlignment="1" applyProtection="1">
      <alignment horizontal="center" vertical="center"/>
    </xf>
    <xf numFmtId="0" fontId="62" fillId="0" borderId="59" xfId="6" applyFont="1" applyFill="1" applyBorder="1" applyAlignment="1" applyProtection="1">
      <alignment horizontal="center" vertical="center"/>
    </xf>
    <xf numFmtId="0" fontId="62" fillId="0" borderId="60" xfId="6" applyFont="1" applyFill="1" applyBorder="1" applyAlignment="1" applyProtection="1">
      <alignment horizontal="center" vertical="center"/>
    </xf>
    <xf numFmtId="2" fontId="2" fillId="0" borderId="22" xfId="3" applyNumberFormat="1" applyFont="1" applyFill="1" applyBorder="1" applyAlignment="1" applyProtection="1">
      <alignment horizontal="left" vertical="center"/>
    </xf>
    <xf numFmtId="2" fontId="2" fillId="0" borderId="50" xfId="3" applyNumberFormat="1" applyFont="1" applyFill="1" applyBorder="1" applyAlignment="1" applyProtection="1">
      <alignment horizontal="left" vertical="center"/>
    </xf>
    <xf numFmtId="2" fontId="2" fillId="0" borderId="51" xfId="3" applyNumberFormat="1" applyFont="1" applyFill="1" applyBorder="1" applyAlignment="1" applyProtection="1">
      <alignment horizontal="left" vertical="center"/>
    </xf>
    <xf numFmtId="49" fontId="39" fillId="12" borderId="22" xfId="6" applyNumberFormat="1" applyFont="1" applyFill="1" applyBorder="1" applyAlignment="1" applyProtection="1">
      <alignment horizontal="left" vertical="center"/>
      <protection locked="0"/>
    </xf>
    <xf numFmtId="49" fontId="39" fillId="12" borderId="50" xfId="6" applyNumberFormat="1" applyFont="1" applyFill="1" applyBorder="1" applyAlignment="1" applyProtection="1">
      <alignment horizontal="left" vertical="center"/>
      <protection locked="0"/>
    </xf>
    <xf numFmtId="49" fontId="39" fillId="12" borderId="51" xfId="6" applyNumberFormat="1" applyFont="1" applyFill="1" applyBorder="1" applyAlignment="1" applyProtection="1">
      <alignment horizontal="left" vertical="center"/>
      <protection locked="0"/>
    </xf>
    <xf numFmtId="2" fontId="2" fillId="0" borderId="24" xfId="3" applyNumberFormat="1" applyFont="1" applyFill="1" applyBorder="1" applyAlignment="1" applyProtection="1">
      <alignment horizontal="left" vertical="center"/>
    </xf>
    <xf numFmtId="2" fontId="2" fillId="0" borderId="53" xfId="3" applyNumberFormat="1" applyFont="1" applyFill="1" applyBorder="1" applyAlignment="1" applyProtection="1">
      <alignment horizontal="left" vertical="center"/>
    </xf>
    <xf numFmtId="2" fontId="2" fillId="0" borderId="54" xfId="3" applyNumberFormat="1" applyFont="1" applyFill="1" applyBorder="1" applyAlignment="1" applyProtection="1">
      <alignment horizontal="left" vertical="center"/>
    </xf>
    <xf numFmtId="0" fontId="63" fillId="15" borderId="0" xfId="6" applyFont="1" applyFill="1" applyBorder="1" applyAlignment="1">
      <alignment horizontal="center"/>
    </xf>
    <xf numFmtId="0" fontId="2" fillId="0" borderId="21" xfId="6" applyFont="1" applyFill="1" applyBorder="1" applyAlignment="1">
      <alignment horizontal="left" vertical="center" wrapText="1"/>
    </xf>
    <xf numFmtId="0" fontId="2" fillId="0" borderId="23" xfId="6" applyFont="1" applyFill="1" applyBorder="1" applyAlignment="1">
      <alignment horizontal="left" vertical="center" wrapText="1"/>
    </xf>
    <xf numFmtId="0" fontId="2" fillId="0" borderId="17" xfId="6" applyFont="1" applyFill="1" applyBorder="1" applyAlignment="1">
      <alignment horizontal="left" vertical="center" wrapText="1"/>
    </xf>
    <xf numFmtId="0" fontId="2" fillId="0" borderId="26" xfId="6" applyFont="1" applyFill="1" applyBorder="1" applyAlignment="1">
      <alignment horizontal="left" vertical="center" wrapText="1"/>
    </xf>
    <xf numFmtId="0" fontId="2" fillId="0" borderId="52" xfId="6" applyFont="1" applyFill="1" applyBorder="1" applyAlignment="1">
      <alignment horizontal="left" vertical="center" wrapText="1"/>
    </xf>
    <xf numFmtId="0" fontId="2" fillId="0" borderId="18" xfId="6" applyFont="1" applyFill="1" applyBorder="1" applyAlignment="1">
      <alignment horizontal="left" vertical="center" wrapText="1"/>
    </xf>
    <xf numFmtId="0" fontId="40" fillId="11" borderId="4" xfId="6" applyFont="1" applyFill="1" applyBorder="1" applyAlignment="1">
      <alignment horizontal="left" vertical="center" wrapText="1"/>
    </xf>
    <xf numFmtId="0" fontId="40" fillId="11" borderId="20" xfId="6" applyFont="1" applyFill="1" applyBorder="1" applyAlignment="1">
      <alignment horizontal="left" vertical="center" wrapText="1"/>
    </xf>
    <xf numFmtId="0" fontId="40" fillId="11" borderId="5" xfId="6" applyFont="1" applyFill="1" applyBorder="1" applyAlignment="1">
      <alignment horizontal="left" vertical="center" wrapText="1"/>
    </xf>
    <xf numFmtId="49" fontId="45" fillId="11" borderId="4" xfId="4" applyNumberFormat="1" applyFont="1" applyFill="1" applyBorder="1" applyAlignment="1">
      <alignment horizontal="left" vertical="center"/>
    </xf>
    <xf numFmtId="49" fontId="45" fillId="11" borderId="20" xfId="4" applyNumberFormat="1" applyFont="1" applyFill="1" applyBorder="1" applyAlignment="1">
      <alignment horizontal="left" vertical="center"/>
    </xf>
    <xf numFmtId="49" fontId="45" fillId="11" borderId="5" xfId="4" applyNumberFormat="1" applyFont="1" applyFill="1" applyBorder="1" applyAlignment="1">
      <alignment horizontal="left" vertical="center"/>
    </xf>
    <xf numFmtId="0" fontId="2" fillId="0" borderId="24" xfId="6" applyFont="1" applyFill="1" applyBorder="1" applyAlignment="1">
      <alignment horizontal="left" vertical="center" wrapText="1"/>
    </xf>
    <xf numFmtId="0" fontId="2" fillId="0" borderId="53" xfId="6" applyFont="1" applyFill="1" applyBorder="1" applyAlignment="1">
      <alignment horizontal="left" vertical="center" wrapText="1"/>
    </xf>
    <xf numFmtId="0" fontId="2" fillId="0" borderId="54" xfId="6" applyFont="1" applyFill="1" applyBorder="1" applyAlignment="1">
      <alignment horizontal="left" vertical="center" wrapText="1"/>
    </xf>
    <xf numFmtId="49" fontId="45" fillId="11" borderId="4" xfId="4" applyNumberFormat="1" applyFont="1" applyFill="1" applyBorder="1" applyAlignment="1">
      <alignment horizontal="center" vertical="center" wrapText="1"/>
    </xf>
    <xf numFmtId="49" fontId="45" fillId="11" borderId="20" xfId="4" applyNumberFormat="1" applyFont="1" applyFill="1" applyBorder="1" applyAlignment="1">
      <alignment horizontal="center" vertical="center" wrapText="1"/>
    </xf>
    <xf numFmtId="49" fontId="45" fillId="11" borderId="5" xfId="4" applyNumberFormat="1" applyFont="1" applyFill="1" applyBorder="1" applyAlignment="1">
      <alignment horizontal="center" vertical="center" wrapText="1"/>
    </xf>
    <xf numFmtId="0" fontId="2" fillId="0" borderId="22" xfId="6" applyFont="1" applyFill="1" applyBorder="1" applyAlignment="1">
      <alignment horizontal="left" vertical="center" wrapText="1"/>
    </xf>
    <xf numFmtId="0" fontId="2" fillId="0" borderId="50" xfId="6" applyFont="1" applyFill="1" applyBorder="1" applyAlignment="1">
      <alignment horizontal="left" vertical="center" wrapText="1"/>
    </xf>
    <xf numFmtId="0" fontId="2" fillId="0" borderId="51" xfId="6" applyFont="1" applyFill="1" applyBorder="1" applyAlignment="1">
      <alignment horizontal="left" vertical="center" wrapText="1"/>
    </xf>
    <xf numFmtId="0" fontId="62" fillId="0" borderId="58" xfId="6" applyFont="1" applyFill="1" applyBorder="1" applyAlignment="1">
      <alignment horizontal="center" vertical="center"/>
    </xf>
    <xf numFmtId="0" fontId="62" fillId="0" borderId="59" xfId="6" applyFont="1" applyFill="1" applyBorder="1" applyAlignment="1">
      <alignment horizontal="center" vertical="center"/>
    </xf>
    <xf numFmtId="0" fontId="62" fillId="0" borderId="60" xfId="6" applyFont="1" applyFill="1" applyBorder="1" applyAlignment="1">
      <alignment horizontal="center" vertical="center"/>
    </xf>
    <xf numFmtId="49" fontId="40" fillId="11" borderId="4" xfId="4" applyNumberFormat="1" applyFont="1" applyFill="1" applyBorder="1" applyAlignment="1">
      <alignment horizontal="center" vertical="center" wrapText="1"/>
    </xf>
    <xf numFmtId="49" fontId="40" fillId="11" borderId="20" xfId="4" applyNumberFormat="1" applyFont="1" applyFill="1" applyBorder="1" applyAlignment="1">
      <alignment horizontal="center" vertical="center" wrapText="1"/>
    </xf>
    <xf numFmtId="49" fontId="40" fillId="11" borderId="5" xfId="4" applyNumberFormat="1" applyFont="1" applyFill="1" applyBorder="1" applyAlignment="1">
      <alignment horizontal="center" vertical="center" wrapText="1"/>
    </xf>
    <xf numFmtId="0" fontId="53" fillId="0" borderId="0" xfId="8" applyFont="1" applyFill="1" applyAlignment="1">
      <alignment horizontal="left" vertical="center" wrapText="1"/>
    </xf>
    <xf numFmtId="0" fontId="83" fillId="2" borderId="0" xfId="6" applyFont="1" applyFill="1" applyBorder="1" applyAlignment="1">
      <alignment horizontal="center" vertical="center"/>
    </xf>
    <xf numFmtId="0" fontId="40" fillId="11" borderId="4" xfId="3" applyNumberFormat="1" applyFont="1" applyFill="1" applyBorder="1" applyAlignment="1">
      <alignment horizontal="left" vertical="center"/>
    </xf>
    <xf numFmtId="0" fontId="40" fillId="11" borderId="20" xfId="3" applyNumberFormat="1" applyFont="1" applyFill="1" applyBorder="1" applyAlignment="1">
      <alignment horizontal="left" vertical="center"/>
    </xf>
    <xf numFmtId="0" fontId="40" fillId="11" borderId="5" xfId="3" applyNumberFormat="1" applyFont="1" applyFill="1" applyBorder="1" applyAlignment="1">
      <alignment horizontal="left" vertical="center"/>
    </xf>
    <xf numFmtId="2" fontId="2" fillId="0" borderId="22" xfId="3" applyNumberFormat="1" applyFont="1" applyFill="1" applyBorder="1" applyAlignment="1">
      <alignment horizontal="left" vertical="center"/>
    </xf>
    <xf numFmtId="2" fontId="2" fillId="0" borderId="50" xfId="3" applyNumberFormat="1" applyFont="1" applyFill="1" applyBorder="1" applyAlignment="1">
      <alignment horizontal="left" vertical="center"/>
    </xf>
    <xf numFmtId="2" fontId="2" fillId="0" borderId="51" xfId="3" applyNumberFormat="1" applyFont="1" applyFill="1" applyBorder="1" applyAlignment="1">
      <alignment horizontal="left" vertical="center"/>
    </xf>
    <xf numFmtId="2" fontId="2" fillId="0" borderId="21" xfId="3" applyNumberFormat="1" applyFont="1" applyFill="1" applyBorder="1" applyAlignment="1">
      <alignment horizontal="left" vertical="center"/>
    </xf>
    <xf numFmtId="2" fontId="2" fillId="0" borderId="23" xfId="3" applyNumberFormat="1" applyFont="1" applyFill="1" applyBorder="1" applyAlignment="1">
      <alignment horizontal="left" vertical="center"/>
    </xf>
    <xf numFmtId="2" fontId="2" fillId="0" borderId="17" xfId="3" applyNumberFormat="1" applyFont="1" applyFill="1" applyBorder="1" applyAlignment="1">
      <alignment horizontal="left" vertical="center"/>
    </xf>
    <xf numFmtId="2" fontId="2" fillId="0" borderId="24" xfId="3" applyNumberFormat="1" applyFont="1" applyFill="1" applyBorder="1" applyAlignment="1">
      <alignment horizontal="left" vertical="center"/>
    </xf>
    <xf numFmtId="2" fontId="2" fillId="0" borderId="53" xfId="3" applyNumberFormat="1" applyFont="1" applyFill="1" applyBorder="1" applyAlignment="1">
      <alignment horizontal="left" vertical="center"/>
    </xf>
    <xf numFmtId="2" fontId="2" fillId="0" borderId="54" xfId="3" applyNumberFormat="1" applyFont="1" applyFill="1" applyBorder="1" applyAlignment="1">
      <alignment horizontal="left" vertical="center"/>
    </xf>
    <xf numFmtId="0" fontId="2" fillId="0" borderId="21" xfId="3" applyNumberFormat="1" applyFont="1" applyFill="1" applyBorder="1" applyAlignment="1">
      <alignment horizontal="left" vertical="center"/>
    </xf>
    <xf numFmtId="0" fontId="2" fillId="0" borderId="23" xfId="3" applyNumberFormat="1" applyFont="1" applyFill="1" applyBorder="1" applyAlignment="1">
      <alignment horizontal="left" vertical="center"/>
    </xf>
    <xf numFmtId="0" fontId="2" fillId="0" borderId="17" xfId="3" applyNumberFormat="1" applyFont="1" applyFill="1" applyBorder="1" applyAlignment="1">
      <alignment horizontal="left" vertical="center"/>
    </xf>
    <xf numFmtId="0" fontId="2" fillId="0" borderId="26" xfId="3" applyNumberFormat="1" applyFont="1" applyFill="1" applyBorder="1" applyAlignment="1">
      <alignment horizontal="left" vertical="center"/>
    </xf>
    <xf numFmtId="0" fontId="2" fillId="0" borderId="52" xfId="3" applyNumberFormat="1" applyFont="1" applyFill="1" applyBorder="1" applyAlignment="1">
      <alignment horizontal="left" vertical="center"/>
    </xf>
    <xf numFmtId="0" fontId="2" fillId="0" borderId="18" xfId="3" applyNumberFormat="1" applyFont="1" applyFill="1" applyBorder="1" applyAlignment="1">
      <alignment horizontal="left" vertical="center"/>
    </xf>
    <xf numFmtId="0" fontId="40" fillId="11" borderId="4" xfId="6" applyFont="1" applyFill="1" applyBorder="1" applyAlignment="1">
      <alignment horizontal="left" vertical="center"/>
    </xf>
    <xf numFmtId="0" fontId="40" fillId="11" borderId="20" xfId="6" applyFont="1" applyFill="1" applyBorder="1" applyAlignment="1">
      <alignment horizontal="left" vertical="center"/>
    </xf>
    <xf numFmtId="0" fontId="40" fillId="11" borderId="5" xfId="6" applyFont="1" applyFill="1" applyBorder="1" applyAlignment="1">
      <alignment horizontal="left" vertical="center"/>
    </xf>
    <xf numFmtId="49" fontId="45" fillId="11" borderId="4" xfId="4" applyNumberFormat="1" applyFont="1" applyFill="1" applyBorder="1" applyAlignment="1">
      <alignment horizontal="left" vertical="center" wrapText="1"/>
    </xf>
    <xf numFmtId="49" fontId="45" fillId="11" borderId="20" xfId="4" applyNumberFormat="1" applyFont="1" applyFill="1" applyBorder="1" applyAlignment="1">
      <alignment horizontal="left" vertical="center" wrapText="1"/>
    </xf>
    <xf numFmtId="49" fontId="45" fillId="11" borderId="5" xfId="4" applyNumberFormat="1" applyFont="1" applyFill="1" applyBorder="1" applyAlignment="1">
      <alignment horizontal="left" vertical="center" wrapText="1"/>
    </xf>
    <xf numFmtId="0" fontId="2" fillId="0" borderId="22" xfId="3" applyNumberFormat="1" applyFont="1" applyFill="1" applyBorder="1" applyAlignment="1">
      <alignment horizontal="left" vertical="center"/>
    </xf>
    <xf numFmtId="0" fontId="2" fillId="0" borderId="50" xfId="3" applyNumberFormat="1" applyFont="1" applyFill="1" applyBorder="1" applyAlignment="1">
      <alignment horizontal="left" vertical="center"/>
    </xf>
    <xf numFmtId="0" fontId="2" fillId="0" borderId="51" xfId="3" applyNumberFormat="1" applyFont="1" applyFill="1" applyBorder="1" applyAlignment="1">
      <alignment horizontal="left" vertical="center"/>
    </xf>
    <xf numFmtId="49" fontId="2" fillId="0" borderId="21" xfId="4" applyNumberFormat="1" applyFont="1" applyFill="1" applyBorder="1" applyAlignment="1">
      <alignment horizontal="left" vertical="center" wrapText="1"/>
    </xf>
    <xf numFmtId="49" fontId="2" fillId="0" borderId="23" xfId="4" applyNumberFormat="1" applyFont="1" applyFill="1" applyBorder="1" applyAlignment="1">
      <alignment horizontal="left" vertical="center" wrapText="1"/>
    </xf>
    <xf numFmtId="49" fontId="2" fillId="0" borderId="17" xfId="4" applyNumberFormat="1" applyFont="1" applyFill="1" applyBorder="1" applyAlignment="1">
      <alignment horizontal="left" vertical="center" wrapText="1"/>
    </xf>
    <xf numFmtId="49" fontId="2" fillId="0" borderId="22" xfId="4" applyNumberFormat="1" applyFont="1" applyFill="1" applyBorder="1" applyAlignment="1">
      <alignment horizontal="left" vertical="center" wrapText="1"/>
    </xf>
    <xf numFmtId="49" fontId="2" fillId="0" borderId="50" xfId="4" applyNumberFormat="1" applyFont="1" applyFill="1" applyBorder="1" applyAlignment="1">
      <alignment horizontal="left" vertical="center" wrapText="1"/>
    </xf>
    <xf numFmtId="49" fontId="2" fillId="0" borderId="51" xfId="4" applyNumberFormat="1" applyFont="1" applyFill="1" applyBorder="1" applyAlignment="1">
      <alignment horizontal="left" vertical="center" wrapText="1"/>
    </xf>
    <xf numFmtId="49" fontId="40" fillId="11" borderId="4" xfId="4" applyNumberFormat="1" applyFont="1" applyFill="1" applyBorder="1" applyAlignment="1">
      <alignment horizontal="left" vertical="center"/>
    </xf>
    <xf numFmtId="49" fontId="40" fillId="11" borderId="20" xfId="4" applyNumberFormat="1" applyFont="1" applyFill="1" applyBorder="1" applyAlignment="1">
      <alignment horizontal="left" vertical="center"/>
    </xf>
    <xf numFmtId="49" fontId="40" fillId="11" borderId="5" xfId="4" applyNumberFormat="1" applyFont="1" applyFill="1" applyBorder="1" applyAlignment="1">
      <alignment horizontal="left" vertical="center"/>
    </xf>
    <xf numFmtId="0" fontId="40" fillId="11" borderId="4" xfId="6" applyFont="1" applyFill="1" applyBorder="1" applyAlignment="1">
      <alignment horizontal="center" vertical="center" wrapText="1"/>
    </xf>
    <xf numFmtId="0" fontId="40" fillId="11" borderId="20" xfId="6" applyFont="1" applyFill="1" applyBorder="1" applyAlignment="1">
      <alignment horizontal="center" vertical="center" wrapText="1"/>
    </xf>
    <xf numFmtId="0" fontId="40" fillId="11" borderId="5" xfId="6" applyFont="1" applyFill="1" applyBorder="1" applyAlignment="1">
      <alignment horizontal="center" vertical="center" wrapText="1"/>
    </xf>
    <xf numFmtId="0" fontId="2" fillId="0" borderId="22" xfId="6" applyFont="1" applyBorder="1" applyAlignment="1">
      <alignment horizontal="left" vertical="center" wrapText="1"/>
    </xf>
    <xf numFmtId="0" fontId="2" fillId="0" borderId="50" xfId="6" applyFont="1" applyBorder="1" applyAlignment="1">
      <alignment horizontal="left" vertical="center" wrapText="1"/>
    </xf>
    <xf numFmtId="0" fontId="2" fillId="0" borderId="51" xfId="6" applyFont="1" applyBorder="1" applyAlignment="1">
      <alignment horizontal="left" vertical="center" wrapText="1"/>
    </xf>
    <xf numFmtId="0" fontId="2" fillId="0" borderId="21" xfId="6" applyFont="1" applyBorder="1" applyAlignment="1">
      <alignment horizontal="left" vertical="center" wrapText="1"/>
    </xf>
    <xf numFmtId="0" fontId="2" fillId="0" borderId="23" xfId="6" applyFont="1" applyBorder="1" applyAlignment="1">
      <alignment horizontal="left" vertical="center" wrapText="1"/>
    </xf>
    <xf numFmtId="0" fontId="2" fillId="0" borderId="17" xfId="6" applyFont="1" applyBorder="1" applyAlignment="1">
      <alignment horizontal="left" vertical="center" wrapText="1"/>
    </xf>
    <xf numFmtId="0" fontId="2" fillId="0" borderId="26" xfId="6" applyFont="1" applyBorder="1" applyAlignment="1">
      <alignment horizontal="left" vertical="center" wrapText="1"/>
    </xf>
    <xf numFmtId="0" fontId="2" fillId="0" borderId="52" xfId="6" applyFont="1" applyBorder="1" applyAlignment="1">
      <alignment horizontal="left" vertical="center" wrapText="1"/>
    </xf>
    <xf numFmtId="0" fontId="2" fillId="0" borderId="18" xfId="6" applyFont="1" applyBorder="1" applyAlignment="1">
      <alignment horizontal="left" vertical="center" wrapText="1"/>
    </xf>
    <xf numFmtId="0" fontId="2" fillId="0" borderId="13" xfId="6" applyFont="1" applyFill="1" applyBorder="1" applyAlignment="1">
      <alignment horizontal="left" vertical="center" wrapText="1"/>
    </xf>
    <xf numFmtId="0" fontId="2" fillId="0" borderId="15" xfId="6" applyFont="1" applyFill="1" applyBorder="1" applyAlignment="1">
      <alignment horizontal="left" vertical="center" wrapText="1"/>
    </xf>
    <xf numFmtId="0" fontId="2" fillId="0" borderId="62" xfId="6" applyFont="1" applyFill="1" applyBorder="1" applyAlignment="1">
      <alignment horizontal="left" vertical="center" wrapText="1"/>
    </xf>
    <xf numFmtId="0" fontId="2" fillId="0" borderId="62" xfId="6" applyFont="1" applyFill="1" applyBorder="1" applyAlignment="1">
      <alignment horizontal="left" vertical="center"/>
    </xf>
    <xf numFmtId="0" fontId="2" fillId="0" borderId="63" xfId="6" applyFont="1" applyFill="1" applyBorder="1" applyAlignment="1">
      <alignment horizontal="left" vertical="center"/>
    </xf>
    <xf numFmtId="0" fontId="2" fillId="0" borderId="61" xfId="6" applyFont="1" applyFill="1" applyBorder="1" applyAlignment="1">
      <alignment horizontal="left" vertical="center"/>
    </xf>
    <xf numFmtId="0" fontId="2" fillId="0" borderId="4" xfId="6" applyFont="1" applyBorder="1" applyAlignment="1">
      <alignment horizontal="left" vertical="center" wrapText="1"/>
    </xf>
    <xf numFmtId="0" fontId="2" fillId="0" borderId="20" xfId="6" applyFont="1" applyBorder="1" applyAlignment="1">
      <alignment horizontal="left" vertical="center" wrapText="1"/>
    </xf>
    <xf numFmtId="0" fontId="2" fillId="0" borderId="5" xfId="6" applyFont="1" applyBorder="1" applyAlignment="1">
      <alignment horizontal="left" vertical="center" wrapText="1"/>
    </xf>
    <xf numFmtId="0" fontId="2" fillId="12" borderId="22" xfId="6" applyFont="1" applyFill="1" applyBorder="1" applyAlignment="1" applyProtection="1">
      <alignment horizontal="left" vertical="center" wrapText="1"/>
      <protection locked="0"/>
    </xf>
    <xf numFmtId="0" fontId="2" fillId="12" borderId="50" xfId="6" applyFont="1" applyFill="1" applyBorder="1" applyAlignment="1" applyProtection="1">
      <alignment horizontal="left" vertical="center" wrapText="1"/>
      <protection locked="0"/>
    </xf>
    <xf numFmtId="0" fontId="2" fillId="12" borderId="51" xfId="6" applyFont="1" applyFill="1" applyBorder="1" applyAlignment="1" applyProtection="1">
      <alignment horizontal="left" vertical="center" wrapText="1"/>
      <protection locked="0"/>
    </xf>
    <xf numFmtId="0" fontId="2" fillId="12" borderId="21" xfId="6" applyFont="1" applyFill="1" applyBorder="1" applyAlignment="1" applyProtection="1">
      <alignment horizontal="left" vertical="center" wrapText="1"/>
      <protection locked="0"/>
    </xf>
    <xf numFmtId="0" fontId="2" fillId="12" borderId="23" xfId="6" applyFont="1" applyFill="1" applyBorder="1" applyAlignment="1" applyProtection="1">
      <alignment horizontal="left" vertical="center" wrapText="1"/>
      <protection locked="0"/>
    </xf>
    <xf numFmtId="0" fontId="2" fillId="12" borderId="17" xfId="6" applyFont="1" applyFill="1" applyBorder="1" applyAlignment="1" applyProtection="1">
      <alignment horizontal="left" vertical="center" wrapText="1"/>
      <protection locked="0"/>
    </xf>
    <xf numFmtId="0" fontId="2" fillId="12" borderId="26" xfId="6" applyFont="1" applyFill="1" applyBorder="1" applyAlignment="1" applyProtection="1">
      <alignment horizontal="left" vertical="center" wrapText="1"/>
      <protection locked="0"/>
    </xf>
    <xf numFmtId="0" fontId="2" fillId="12" borderId="52" xfId="6" applyFont="1" applyFill="1" applyBorder="1" applyAlignment="1" applyProtection="1">
      <alignment horizontal="left" vertical="center" wrapText="1"/>
      <protection locked="0"/>
    </xf>
    <xf numFmtId="0" fontId="2" fillId="12" borderId="18" xfId="6" applyFont="1" applyFill="1" applyBorder="1" applyAlignment="1" applyProtection="1">
      <alignment horizontal="left" vertical="center" wrapText="1"/>
      <protection locked="0"/>
    </xf>
    <xf numFmtId="0" fontId="2" fillId="12" borderId="8" xfId="6" applyFont="1" applyFill="1" applyBorder="1" applyAlignment="1" applyProtection="1">
      <alignment horizontal="left" vertical="center"/>
      <protection locked="0"/>
    </xf>
    <xf numFmtId="0" fontId="2" fillId="12" borderId="9" xfId="6" applyFont="1" applyFill="1" applyBorder="1" applyAlignment="1" applyProtection="1">
      <alignment horizontal="left" vertical="center"/>
      <protection locked="0"/>
    </xf>
    <xf numFmtId="0" fontId="40" fillId="11" borderId="6" xfId="6" applyFont="1" applyFill="1" applyBorder="1" applyAlignment="1">
      <alignment horizontal="center" vertical="center"/>
    </xf>
    <xf numFmtId="0" fontId="2" fillId="12" borderId="7" xfId="6" applyFont="1" applyFill="1" applyBorder="1" applyAlignment="1" applyProtection="1">
      <alignment horizontal="left" vertical="center"/>
      <protection locked="0"/>
    </xf>
    <xf numFmtId="0" fontId="2" fillId="0" borderId="3" xfId="6" applyFont="1" applyBorder="1" applyAlignment="1">
      <alignment horizontal="left" vertical="center" wrapText="1"/>
    </xf>
    <xf numFmtId="0" fontId="2" fillId="0" borderId="0" xfId="6" applyFont="1" applyBorder="1" applyAlignment="1">
      <alignment horizontal="left" vertical="center" wrapText="1"/>
    </xf>
    <xf numFmtId="0" fontId="2" fillId="0" borderId="16" xfId="6" applyFont="1" applyBorder="1" applyAlignment="1">
      <alignment horizontal="left" vertical="center" wrapText="1"/>
    </xf>
    <xf numFmtId="0" fontId="2" fillId="12" borderId="22" xfId="6" applyFont="1" applyFill="1" applyBorder="1" applyAlignment="1" applyProtection="1">
      <alignment horizontal="center" vertical="center" wrapText="1"/>
      <protection locked="0"/>
    </xf>
    <xf numFmtId="0" fontId="2" fillId="12" borderId="50" xfId="6" applyFont="1" applyFill="1" applyBorder="1" applyAlignment="1" applyProtection="1">
      <alignment horizontal="center" vertical="center" wrapText="1"/>
      <protection locked="0"/>
    </xf>
    <xf numFmtId="0" fontId="2" fillId="12" borderId="51" xfId="6" applyFont="1" applyFill="1" applyBorder="1" applyAlignment="1" applyProtection="1">
      <alignment horizontal="center" vertical="center" wrapText="1"/>
      <protection locked="0"/>
    </xf>
    <xf numFmtId="4" fontId="2" fillId="7" borderId="11" xfId="6" applyNumberFormat="1" applyFont="1" applyFill="1" applyBorder="1" applyAlignment="1">
      <alignment horizontal="right" vertical="center"/>
    </xf>
    <xf numFmtId="4" fontId="2" fillId="7" borderId="9" xfId="6" applyNumberFormat="1" applyFont="1" applyFill="1" applyBorder="1" applyAlignment="1">
      <alignment horizontal="right" vertical="center"/>
    </xf>
    <xf numFmtId="4" fontId="2" fillId="7" borderId="13" xfId="6" applyNumberFormat="1" applyFont="1" applyFill="1" applyBorder="1" applyAlignment="1">
      <alignment horizontal="right" vertical="center"/>
    </xf>
    <xf numFmtId="4" fontId="2" fillId="7" borderId="15" xfId="6" applyNumberFormat="1" applyFont="1" applyFill="1" applyBorder="1" applyAlignment="1">
      <alignment horizontal="right" vertical="center"/>
    </xf>
    <xf numFmtId="0" fontId="40" fillId="11" borderId="6" xfId="6" applyFont="1" applyFill="1" applyBorder="1" applyAlignment="1">
      <alignment horizontal="center" vertical="center" wrapText="1"/>
    </xf>
    <xf numFmtId="0" fontId="2" fillId="0" borderId="7" xfId="6" applyFont="1" applyBorder="1" applyAlignment="1">
      <alignment horizontal="left" vertical="center" wrapText="1"/>
    </xf>
    <xf numFmtId="0" fontId="2" fillId="0" borderId="57" xfId="6" applyFont="1" applyBorder="1" applyAlignment="1">
      <alignment horizontal="left" vertical="center" wrapText="1"/>
    </xf>
    <xf numFmtId="0" fontId="2" fillId="0" borderId="14" xfId="6" applyFont="1" applyBorder="1" applyAlignment="1">
      <alignment horizontal="left" vertical="center" wrapText="1"/>
    </xf>
    <xf numFmtId="0" fontId="2" fillId="0" borderId="25" xfId="6" applyFont="1" applyBorder="1" applyAlignment="1">
      <alignment horizontal="left" vertical="center" wrapText="1"/>
    </xf>
    <xf numFmtId="0" fontId="2" fillId="0" borderId="4" xfId="6" applyFont="1" applyFill="1" applyBorder="1" applyAlignment="1">
      <alignment horizontal="left" vertical="center" wrapText="1"/>
    </xf>
    <xf numFmtId="0" fontId="2" fillId="0" borderId="20" xfId="6" applyFont="1" applyFill="1" applyBorder="1" applyAlignment="1">
      <alignment horizontal="left" vertical="center" wrapText="1"/>
    </xf>
    <xf numFmtId="0" fontId="2" fillId="0" borderId="5" xfId="6" applyFont="1" applyFill="1" applyBorder="1" applyAlignment="1">
      <alignment horizontal="left" vertical="center" wrapText="1"/>
    </xf>
    <xf numFmtId="49" fontId="2" fillId="12" borderId="26" xfId="6" applyNumberFormat="1" applyFont="1" applyFill="1" applyBorder="1" applyAlignment="1" applyProtection="1">
      <alignment horizontal="left" vertical="center"/>
      <protection locked="0"/>
    </xf>
    <xf numFmtId="49" fontId="2" fillId="12" borderId="52" xfId="6" applyNumberFormat="1" applyFont="1" applyFill="1" applyBorder="1" applyAlignment="1" applyProtection="1">
      <alignment horizontal="left" vertical="center"/>
      <protection locked="0"/>
    </xf>
    <xf numFmtId="49" fontId="2" fillId="12" borderId="18" xfId="6" applyNumberFormat="1" applyFont="1" applyFill="1" applyBorder="1" applyAlignment="1" applyProtection="1">
      <alignment horizontal="left" vertical="center"/>
      <protection locked="0"/>
    </xf>
    <xf numFmtId="49" fontId="2" fillId="12" borderId="22" xfId="6" applyNumberFormat="1" applyFont="1" applyFill="1" applyBorder="1" applyAlignment="1" applyProtection="1">
      <alignment horizontal="left" vertical="center"/>
      <protection locked="0"/>
    </xf>
    <xf numFmtId="49" fontId="2" fillId="12" borderId="50" xfId="6" applyNumberFormat="1" applyFont="1" applyFill="1" applyBorder="1" applyAlignment="1" applyProtection="1">
      <alignment horizontal="left" vertical="center"/>
      <protection locked="0"/>
    </xf>
    <xf numFmtId="49" fontId="2" fillId="12" borderId="51" xfId="6" applyNumberFormat="1" applyFont="1" applyFill="1" applyBorder="1" applyAlignment="1" applyProtection="1">
      <alignment horizontal="left" vertical="center"/>
      <protection locked="0"/>
    </xf>
    <xf numFmtId="49" fontId="2" fillId="12" borderId="21" xfId="6" applyNumberFormat="1" applyFont="1" applyFill="1" applyBorder="1" applyAlignment="1" applyProtection="1">
      <alignment horizontal="left" vertical="center"/>
      <protection locked="0"/>
    </xf>
    <xf numFmtId="49" fontId="2" fillId="12" borderId="23" xfId="6" applyNumberFormat="1" applyFont="1" applyFill="1" applyBorder="1" applyAlignment="1" applyProtection="1">
      <alignment horizontal="left" vertical="center"/>
      <protection locked="0"/>
    </xf>
    <xf numFmtId="49" fontId="2" fillId="12" borderId="17" xfId="6" applyNumberFormat="1" applyFont="1" applyFill="1" applyBorder="1" applyAlignment="1" applyProtection="1">
      <alignment horizontal="left" vertical="center"/>
      <protection locked="0"/>
    </xf>
    <xf numFmtId="49" fontId="40" fillId="11" borderId="4" xfId="4" applyNumberFormat="1" applyFont="1" applyFill="1" applyBorder="1" applyAlignment="1">
      <alignment horizontal="left" vertical="center" wrapText="1"/>
    </xf>
    <xf numFmtId="49" fontId="40" fillId="11" borderId="20" xfId="4" applyNumberFormat="1" applyFont="1" applyFill="1" applyBorder="1" applyAlignment="1">
      <alignment horizontal="left" vertical="center" wrapText="1"/>
    </xf>
    <xf numFmtId="49" fontId="40" fillId="11" borderId="5" xfId="4" applyNumberFormat="1" applyFont="1" applyFill="1" applyBorder="1" applyAlignment="1">
      <alignment horizontal="left" vertical="center" wrapText="1"/>
    </xf>
    <xf numFmtId="0" fontId="2" fillId="12" borderId="21" xfId="6" applyFont="1" applyFill="1" applyBorder="1" applyAlignment="1" applyProtection="1">
      <alignment horizontal="center" vertical="center" wrapText="1"/>
      <protection locked="0"/>
    </xf>
    <xf numFmtId="0" fontId="2" fillId="12" borderId="23" xfId="6" applyFont="1" applyFill="1" applyBorder="1" applyAlignment="1" applyProtection="1">
      <alignment horizontal="center" vertical="center" wrapText="1"/>
      <protection locked="0"/>
    </xf>
    <xf numFmtId="0" fontId="2" fillId="12" borderId="17" xfId="6" applyFont="1" applyFill="1" applyBorder="1" applyAlignment="1" applyProtection="1">
      <alignment horizontal="center" vertical="center" wrapText="1"/>
      <protection locked="0"/>
    </xf>
    <xf numFmtId="0" fontId="2" fillId="12" borderId="26" xfId="6" applyFont="1" applyFill="1" applyBorder="1" applyAlignment="1" applyProtection="1">
      <alignment horizontal="center" vertical="center" wrapText="1"/>
      <protection locked="0"/>
    </xf>
    <xf numFmtId="0" fontId="2" fillId="12" borderId="52" xfId="6" applyFont="1" applyFill="1" applyBorder="1" applyAlignment="1" applyProtection="1">
      <alignment horizontal="center" vertical="center" wrapText="1"/>
      <protection locked="0"/>
    </xf>
    <xf numFmtId="0" fontId="2" fillId="12" borderId="18" xfId="6" applyFont="1" applyFill="1" applyBorder="1" applyAlignment="1" applyProtection="1">
      <alignment horizontal="center" vertical="center" wrapText="1"/>
      <protection locked="0"/>
    </xf>
    <xf numFmtId="0" fontId="66" fillId="2" borderId="0" xfId="6" applyFont="1" applyFill="1" applyBorder="1" applyAlignment="1">
      <alignment horizontal="center" vertical="center"/>
    </xf>
    <xf numFmtId="4" fontId="53" fillId="0" borderId="0" xfId="10" applyNumberFormat="1" applyFont="1" applyFill="1" applyAlignment="1">
      <alignment horizontal="center" vertical="center" wrapText="1"/>
    </xf>
    <xf numFmtId="4" fontId="2" fillId="0" borderId="57" xfId="10" applyNumberFormat="1" applyFont="1" applyFill="1" applyBorder="1" applyAlignment="1">
      <alignment horizontal="right" vertical="center" wrapText="1"/>
    </xf>
    <xf numFmtId="4" fontId="2" fillId="0" borderId="25" xfId="10" applyNumberFormat="1" applyFont="1" applyFill="1" applyBorder="1" applyAlignment="1">
      <alignment horizontal="right" vertical="center" wrapText="1"/>
    </xf>
    <xf numFmtId="0" fontId="40" fillId="11" borderId="28" xfId="10" applyFont="1" applyFill="1" applyBorder="1" applyAlignment="1">
      <alignment horizontal="center" vertical="center" wrapText="1"/>
    </xf>
    <xf numFmtId="0" fontId="40" fillId="11" borderId="37" xfId="10" applyFont="1" applyFill="1" applyBorder="1" applyAlignment="1">
      <alignment horizontal="center" vertical="center" wrapText="1"/>
    </xf>
    <xf numFmtId="0" fontId="40" fillId="11" borderId="31" xfId="10" applyFont="1" applyFill="1" applyBorder="1" applyAlignment="1">
      <alignment horizontal="center" vertical="center" wrapText="1"/>
    </xf>
    <xf numFmtId="0" fontId="40" fillId="11" borderId="29" xfId="10" applyFont="1" applyFill="1" applyBorder="1" applyAlignment="1">
      <alignment horizontal="center" vertical="center" wrapText="1"/>
    </xf>
    <xf numFmtId="0" fontId="40" fillId="11" borderId="30" xfId="10" applyFont="1" applyFill="1" applyBorder="1" applyAlignment="1">
      <alignment horizontal="center" vertical="center" wrapText="1"/>
    </xf>
    <xf numFmtId="0" fontId="40" fillId="11" borderId="40" xfId="10" applyFont="1" applyFill="1" applyBorder="1" applyAlignment="1">
      <alignment horizontal="center" vertical="center" wrapText="1"/>
    </xf>
    <xf numFmtId="0" fontId="40" fillId="11" borderId="4" xfId="10" applyFont="1" applyFill="1" applyBorder="1" applyAlignment="1">
      <alignment horizontal="center" vertical="center" wrapText="1"/>
    </xf>
    <xf numFmtId="0" fontId="40" fillId="11" borderId="5" xfId="10" applyFont="1" applyFill="1" applyBorder="1" applyAlignment="1">
      <alignment horizontal="center" vertical="center" wrapText="1"/>
    </xf>
    <xf numFmtId="49" fontId="76" fillId="11" borderId="13" xfId="10" applyNumberFormat="1" applyFont="1" applyFill="1" applyBorder="1" applyAlignment="1">
      <alignment horizontal="center" vertical="center" wrapText="1"/>
    </xf>
    <xf numFmtId="49" fontId="76" fillId="11" borderId="55" xfId="10" applyNumberFormat="1" applyFont="1" applyFill="1" applyBorder="1" applyAlignment="1">
      <alignment horizontal="center" vertical="center" wrapText="1"/>
    </xf>
    <xf numFmtId="49" fontId="76" fillId="11" borderId="1" xfId="10" applyNumberFormat="1" applyFont="1" applyFill="1" applyBorder="1" applyAlignment="1">
      <alignment horizontal="center" vertical="center" wrapText="1"/>
    </xf>
    <xf numFmtId="49" fontId="76" fillId="11" borderId="12" xfId="10" applyNumberFormat="1" applyFont="1" applyFill="1" applyBorder="1" applyAlignment="1">
      <alignment horizontal="center" vertical="center" wrapText="1"/>
    </xf>
    <xf numFmtId="49" fontId="76" fillId="11" borderId="89" xfId="10" applyNumberFormat="1" applyFont="1" applyFill="1" applyBorder="1" applyAlignment="1">
      <alignment horizontal="center" vertical="center" wrapText="1"/>
    </xf>
    <xf numFmtId="49" fontId="76" fillId="11" borderId="43" xfId="10" applyNumberFormat="1" applyFont="1" applyFill="1" applyBorder="1" applyAlignment="1">
      <alignment horizontal="center" vertical="center" wrapText="1"/>
    </xf>
    <xf numFmtId="49" fontId="76" fillId="11" borderId="56" xfId="10" applyNumberFormat="1" applyFont="1" applyFill="1" applyBorder="1" applyAlignment="1">
      <alignment horizontal="center" vertical="center" wrapText="1"/>
    </xf>
    <xf numFmtId="4" fontId="40" fillId="11" borderId="45" xfId="10" applyNumberFormat="1" applyFont="1" applyFill="1" applyBorder="1" applyAlignment="1">
      <alignment horizontal="right" vertical="center" wrapText="1"/>
    </xf>
    <xf numFmtId="4" fontId="40" fillId="11" borderId="46" xfId="10" applyNumberFormat="1" applyFont="1" applyFill="1" applyBorder="1" applyAlignment="1">
      <alignment horizontal="right" vertical="center" wrapText="1"/>
    </xf>
    <xf numFmtId="0" fontId="2" fillId="13" borderId="8" xfId="6" applyFont="1" applyFill="1" applyBorder="1" applyAlignment="1" applyProtection="1">
      <alignment horizontal="left" vertical="center" wrapText="1"/>
      <protection locked="0"/>
    </xf>
    <xf numFmtId="0" fontId="2" fillId="13" borderId="9" xfId="6" applyFont="1" applyFill="1" applyBorder="1" applyAlignment="1" applyProtection="1">
      <alignment horizontal="left" vertical="center" wrapText="1"/>
      <protection locked="0"/>
    </xf>
    <xf numFmtId="0" fontId="2" fillId="13" borderId="7" xfId="6" applyFont="1" applyFill="1" applyBorder="1" applyAlignment="1" applyProtection="1">
      <alignment horizontal="left" vertical="center" wrapText="1"/>
      <protection locked="0"/>
    </xf>
    <xf numFmtId="0" fontId="63" fillId="15" borderId="0" xfId="6" applyFont="1" applyFill="1" applyBorder="1" applyAlignment="1">
      <alignment horizontal="center" vertical="center"/>
    </xf>
    <xf numFmtId="4" fontId="40" fillId="11" borderId="4" xfId="6" applyNumberFormat="1" applyFont="1" applyFill="1" applyBorder="1" applyAlignment="1">
      <alignment horizontal="center" vertical="center" wrapText="1"/>
    </xf>
    <xf numFmtId="4" fontId="40" fillId="11" borderId="5" xfId="6" applyNumberFormat="1" applyFont="1" applyFill="1" applyBorder="1" applyAlignment="1">
      <alignment horizontal="center" vertical="center" wrapText="1"/>
    </xf>
    <xf numFmtId="0" fontId="2" fillId="0" borderId="21" xfId="11" applyFont="1" applyFill="1" applyBorder="1" applyAlignment="1">
      <alignment horizontal="left" vertical="center" wrapText="1"/>
    </xf>
    <xf numFmtId="0" fontId="2" fillId="0" borderId="23" xfId="11" applyFont="1" applyFill="1" applyBorder="1" applyAlignment="1">
      <alignment horizontal="left" vertical="center" wrapText="1"/>
    </xf>
    <xf numFmtId="0" fontId="2" fillId="0" borderId="17" xfId="11" applyFont="1" applyFill="1" applyBorder="1" applyAlignment="1">
      <alignment horizontal="left" vertical="center" wrapText="1"/>
    </xf>
    <xf numFmtId="0" fontId="2" fillId="0" borderId="26" xfId="11" applyFont="1" applyFill="1" applyBorder="1" applyAlignment="1">
      <alignment horizontal="left" vertical="center" wrapText="1"/>
    </xf>
    <xf numFmtId="0" fontId="2" fillId="0" borderId="52" xfId="11" applyFont="1" applyFill="1" applyBorder="1" applyAlignment="1">
      <alignment horizontal="left" vertical="center" wrapText="1"/>
    </xf>
    <xf numFmtId="0" fontId="2" fillId="0" borderId="18" xfId="11" applyFont="1" applyFill="1" applyBorder="1" applyAlignment="1">
      <alignment horizontal="left" vertical="center" wrapText="1"/>
    </xf>
    <xf numFmtId="0" fontId="40" fillId="11" borderId="4" xfId="11" applyFont="1" applyFill="1" applyBorder="1" applyAlignment="1">
      <alignment horizontal="left" vertical="center" wrapText="1"/>
    </xf>
    <xf numFmtId="0" fontId="40" fillId="11" borderId="20" xfId="11" applyFont="1" applyFill="1" applyBorder="1" applyAlignment="1">
      <alignment horizontal="left" vertical="center" wrapText="1"/>
    </xf>
    <xf numFmtId="0" fontId="40" fillId="11" borderId="5" xfId="11" applyFont="1" applyFill="1" applyBorder="1" applyAlignment="1">
      <alignment horizontal="left" vertical="center" wrapText="1"/>
    </xf>
    <xf numFmtId="0" fontId="2" fillId="0" borderId="21" xfId="12" applyNumberFormat="1" applyFont="1" applyFill="1" applyBorder="1" applyAlignment="1">
      <alignment horizontal="left" vertical="center" wrapText="1"/>
    </xf>
    <xf numFmtId="0" fontId="2" fillId="0" borderId="23" xfId="12" applyNumberFormat="1" applyFont="1" applyFill="1" applyBorder="1" applyAlignment="1">
      <alignment horizontal="left" vertical="center" wrapText="1"/>
    </xf>
    <xf numFmtId="0" fontId="2" fillId="0" borderId="17" xfId="12" applyNumberFormat="1" applyFont="1" applyFill="1" applyBorder="1" applyAlignment="1">
      <alignment horizontal="left" vertical="center" wrapText="1"/>
    </xf>
    <xf numFmtId="0" fontId="40" fillId="11" borderId="4" xfId="11" applyFont="1" applyFill="1" applyBorder="1" applyAlignment="1">
      <alignment horizontal="center" vertical="center" wrapText="1"/>
    </xf>
    <xf numFmtId="0" fontId="40" fillId="11" borderId="20" xfId="11" applyFont="1" applyFill="1" applyBorder="1" applyAlignment="1">
      <alignment horizontal="center" vertical="center" wrapText="1"/>
    </xf>
    <xf numFmtId="0" fontId="40" fillId="11" borderId="5" xfId="11" applyFont="1" applyFill="1" applyBorder="1" applyAlignment="1">
      <alignment horizontal="center" vertical="center" wrapText="1"/>
    </xf>
    <xf numFmtId="0" fontId="2" fillId="0" borderId="22" xfId="11" applyFont="1" applyFill="1" applyBorder="1" applyAlignment="1">
      <alignment horizontal="left" vertical="center" wrapText="1"/>
    </xf>
    <xf numFmtId="0" fontId="2" fillId="0" borderId="50" xfId="11" applyFont="1" applyFill="1" applyBorder="1" applyAlignment="1">
      <alignment horizontal="left" vertical="center" wrapText="1"/>
    </xf>
    <xf numFmtId="0" fontId="2" fillId="0" borderId="51" xfId="11" applyFont="1" applyFill="1" applyBorder="1" applyAlignment="1">
      <alignment horizontal="left" vertical="center" wrapText="1"/>
    </xf>
    <xf numFmtId="0" fontId="66" fillId="20" borderId="0" xfId="8" applyFont="1" applyFill="1" applyAlignment="1">
      <alignment horizontal="center" vertical="center"/>
    </xf>
    <xf numFmtId="0" fontId="77" fillId="0" borderId="90" xfId="6" applyFont="1" applyFill="1" applyBorder="1" applyAlignment="1">
      <alignment horizontal="center" vertical="center"/>
    </xf>
    <xf numFmtId="0" fontId="77" fillId="0" borderId="91" xfId="6" applyFont="1" applyFill="1" applyBorder="1" applyAlignment="1">
      <alignment horizontal="center" vertical="center"/>
    </xf>
    <xf numFmtId="0" fontId="77" fillId="0" borderId="92" xfId="6" applyFont="1" applyFill="1" applyBorder="1" applyAlignment="1">
      <alignment horizontal="center" vertical="center"/>
    </xf>
    <xf numFmtId="0" fontId="2" fillId="0" borderId="22" xfId="12" applyNumberFormat="1" applyFont="1" applyFill="1" applyBorder="1" applyAlignment="1">
      <alignment horizontal="left" vertical="center" wrapText="1"/>
    </xf>
    <xf numFmtId="0" fontId="2" fillId="0" borderId="50" xfId="12" applyNumberFormat="1" applyFont="1" applyFill="1" applyBorder="1" applyAlignment="1">
      <alignment horizontal="left" vertical="center" wrapText="1"/>
    </xf>
    <xf numFmtId="0" fontId="2" fillId="0" borderId="51" xfId="12" applyNumberFormat="1" applyFont="1" applyFill="1" applyBorder="1" applyAlignment="1">
      <alignment horizontal="left" vertical="center" wrapText="1"/>
    </xf>
    <xf numFmtId="0" fontId="2" fillId="0" borderId="3" xfId="11" applyFont="1" applyFill="1" applyBorder="1" applyAlignment="1">
      <alignment horizontal="left" vertical="center" wrapText="1"/>
    </xf>
    <xf numFmtId="0" fontId="2" fillId="0" borderId="0" xfId="11" applyFont="1" applyFill="1" applyBorder="1" applyAlignment="1">
      <alignment horizontal="left" vertical="center" wrapText="1"/>
    </xf>
    <xf numFmtId="0" fontId="2" fillId="0" borderId="16" xfId="11" applyFont="1" applyFill="1" applyBorder="1" applyAlignment="1">
      <alignment horizontal="left" vertical="center" wrapText="1"/>
    </xf>
    <xf numFmtId="4" fontId="40" fillId="11" borderId="6" xfId="6" applyNumberFormat="1" applyFont="1" applyFill="1" applyBorder="1" applyAlignment="1">
      <alignment horizontal="left" vertical="center" wrapText="1"/>
    </xf>
    <xf numFmtId="0" fontId="40" fillId="11" borderId="6" xfId="6" applyFont="1" applyFill="1" applyBorder="1" applyAlignment="1">
      <alignment horizontal="left" vertical="center" wrapText="1"/>
    </xf>
    <xf numFmtId="0" fontId="40" fillId="11" borderId="4" xfId="11" applyFont="1" applyFill="1" applyBorder="1" applyAlignment="1">
      <alignment horizontal="left" vertical="center"/>
    </xf>
    <xf numFmtId="0" fontId="40" fillId="11" borderId="20" xfId="11" applyFont="1" applyFill="1" applyBorder="1" applyAlignment="1">
      <alignment horizontal="left" vertical="center"/>
    </xf>
    <xf numFmtId="0" fontId="40" fillId="11" borderId="5" xfId="11" applyFont="1" applyFill="1" applyBorder="1" applyAlignment="1">
      <alignment horizontal="left" vertical="center"/>
    </xf>
    <xf numFmtId="0" fontId="2" fillId="13" borderId="21" xfId="11" applyFont="1" applyFill="1" applyBorder="1" applyAlignment="1" applyProtection="1">
      <alignment horizontal="center" vertical="center" wrapText="1"/>
      <protection locked="0"/>
    </xf>
    <xf numFmtId="0" fontId="2" fillId="13" borderId="23" xfId="11" applyFont="1" applyFill="1" applyBorder="1" applyAlignment="1" applyProtection="1">
      <alignment horizontal="center" vertical="center" wrapText="1"/>
      <protection locked="0"/>
    </xf>
    <xf numFmtId="0" fontId="2" fillId="13" borderId="17" xfId="11" applyFont="1" applyFill="1" applyBorder="1" applyAlignment="1" applyProtection="1">
      <alignment horizontal="center" vertical="center" wrapText="1"/>
      <protection locked="0"/>
    </xf>
    <xf numFmtId="0" fontId="2" fillId="13" borderId="22" xfId="11" applyFont="1" applyFill="1" applyBorder="1" applyAlignment="1" applyProtection="1">
      <alignment horizontal="left" vertical="center" wrapText="1"/>
      <protection locked="0"/>
    </xf>
    <xf numFmtId="0" fontId="2" fillId="13" borderId="51" xfId="11" applyFont="1" applyFill="1" applyBorder="1" applyAlignment="1" applyProtection="1">
      <alignment horizontal="left" vertical="center" wrapText="1"/>
      <protection locked="0"/>
    </xf>
    <xf numFmtId="0" fontId="2" fillId="13" borderId="21" xfId="11" applyFont="1" applyFill="1" applyBorder="1" applyAlignment="1" applyProtection="1">
      <alignment horizontal="left" vertical="center" wrapText="1"/>
      <protection locked="0"/>
    </xf>
    <xf numFmtId="0" fontId="2" fillId="13" borderId="17" xfId="11" applyFont="1" applyFill="1" applyBorder="1" applyAlignment="1" applyProtection="1">
      <alignment horizontal="left" vertical="center" wrapText="1"/>
      <protection locked="0"/>
    </xf>
    <xf numFmtId="0" fontId="2" fillId="13" borderId="26" xfId="11" applyFont="1" applyFill="1" applyBorder="1" applyAlignment="1" applyProtection="1">
      <alignment horizontal="left" vertical="center" wrapText="1"/>
      <protection locked="0"/>
    </xf>
    <xf numFmtId="0" fontId="2" fillId="13" borderId="18" xfId="11" applyFont="1" applyFill="1" applyBorder="1" applyAlignment="1" applyProtection="1">
      <alignment horizontal="left" vertical="center" wrapText="1"/>
      <protection locked="0"/>
    </xf>
    <xf numFmtId="0" fontId="2" fillId="13" borderId="50" xfId="11" applyFont="1" applyFill="1" applyBorder="1" applyAlignment="1" applyProtection="1">
      <alignment horizontal="left" vertical="center" wrapText="1"/>
      <protection locked="0"/>
    </xf>
    <xf numFmtId="0" fontId="2" fillId="13" borderId="23" xfId="11" applyFont="1" applyFill="1" applyBorder="1" applyAlignment="1" applyProtection="1">
      <alignment horizontal="left" vertical="center" wrapText="1"/>
      <protection locked="0"/>
    </xf>
    <xf numFmtId="0" fontId="2" fillId="13" borderId="52" xfId="11" applyFont="1" applyFill="1" applyBorder="1" applyAlignment="1" applyProtection="1">
      <alignment horizontal="left" vertical="center" wrapText="1"/>
      <protection locked="0"/>
    </xf>
    <xf numFmtId="0" fontId="2" fillId="0" borderId="1" xfId="12" applyNumberFormat="1" applyFont="1" applyFill="1" applyBorder="1" applyAlignment="1">
      <alignment horizontal="left" vertical="center" wrapText="1"/>
    </xf>
    <xf numFmtId="0" fontId="2" fillId="0" borderId="2" xfId="12" applyNumberFormat="1" applyFont="1" applyFill="1" applyBorder="1" applyAlignment="1">
      <alignment horizontal="left" vertical="center" wrapText="1"/>
    </xf>
    <xf numFmtId="0" fontId="2" fillId="0" borderId="12" xfId="12" applyNumberFormat="1" applyFont="1" applyFill="1" applyBorder="1" applyAlignment="1">
      <alignment horizontal="left" vertical="center" wrapText="1"/>
    </xf>
    <xf numFmtId="0" fontId="2" fillId="0" borderId="62" xfId="12" applyNumberFormat="1" applyFont="1" applyFill="1" applyBorder="1" applyAlignment="1">
      <alignment horizontal="left" vertical="center" wrapText="1"/>
    </xf>
    <xf numFmtId="0" fontId="2" fillId="0" borderId="63" xfId="12" applyNumberFormat="1" applyFont="1" applyFill="1" applyBorder="1" applyAlignment="1">
      <alignment horizontal="left" vertical="center" wrapText="1"/>
    </xf>
    <xf numFmtId="0" fontId="2" fillId="0" borderId="61" xfId="12" applyNumberFormat="1" applyFont="1" applyFill="1" applyBorder="1" applyAlignment="1">
      <alignment horizontal="left" vertical="center" wrapText="1"/>
    </xf>
    <xf numFmtId="0" fontId="2" fillId="0" borderId="22" xfId="11" applyFont="1" applyFill="1" applyBorder="1" applyAlignment="1">
      <alignment horizontal="left" vertical="top" wrapText="1"/>
    </xf>
    <xf numFmtId="0" fontId="2" fillId="0" borderId="50" xfId="11" applyFont="1" applyFill="1" applyBorder="1" applyAlignment="1">
      <alignment horizontal="left" vertical="top" wrapText="1"/>
    </xf>
    <xf numFmtId="0" fontId="2" fillId="0" borderId="51" xfId="11" applyFont="1" applyFill="1" applyBorder="1" applyAlignment="1">
      <alignment horizontal="left" vertical="top" wrapText="1"/>
    </xf>
    <xf numFmtId="0" fontId="40" fillId="11" borderId="4" xfId="11" applyFont="1" applyFill="1" applyBorder="1" applyAlignment="1">
      <alignment horizontal="left" vertical="top" wrapText="1"/>
    </xf>
    <xf numFmtId="0" fontId="40" fillId="11" borderId="20" xfId="11" applyFont="1" applyFill="1" applyBorder="1" applyAlignment="1">
      <alignment horizontal="left" vertical="top" wrapText="1"/>
    </xf>
    <xf numFmtId="0" fontId="40" fillId="11" borderId="5" xfId="11" applyFont="1" applyFill="1" applyBorder="1" applyAlignment="1">
      <alignment horizontal="left" vertical="top" wrapText="1"/>
    </xf>
    <xf numFmtId="0" fontId="2" fillId="0" borderId="3" xfId="11" applyFont="1" applyFill="1" applyBorder="1" applyAlignment="1">
      <alignment horizontal="left" vertical="top" wrapText="1"/>
    </xf>
    <xf numFmtId="0" fontId="2" fillId="0" borderId="0" xfId="11" applyFont="1" applyFill="1" applyBorder="1" applyAlignment="1">
      <alignment horizontal="left" vertical="top" wrapText="1"/>
    </xf>
    <xf numFmtId="0" fontId="2" fillId="0" borderId="16" xfId="11" applyFont="1" applyFill="1" applyBorder="1" applyAlignment="1">
      <alignment horizontal="left" vertical="top" wrapText="1"/>
    </xf>
    <xf numFmtId="0" fontId="2" fillId="0" borderId="21" xfId="11" applyFont="1" applyFill="1" applyBorder="1" applyAlignment="1">
      <alignment horizontal="left" vertical="top" wrapText="1"/>
    </xf>
    <xf numFmtId="0" fontId="2" fillId="0" borderId="23" xfId="11" applyFont="1" applyFill="1" applyBorder="1" applyAlignment="1">
      <alignment horizontal="left" vertical="top" wrapText="1"/>
    </xf>
    <xf numFmtId="0" fontId="2" fillId="0" borderId="17" xfId="11" applyFont="1" applyFill="1" applyBorder="1" applyAlignment="1">
      <alignment horizontal="left" vertical="top" wrapText="1"/>
    </xf>
    <xf numFmtId="0" fontId="2" fillId="0" borderId="26" xfId="11" applyFont="1" applyFill="1" applyBorder="1" applyAlignment="1">
      <alignment horizontal="left" vertical="top" wrapText="1"/>
    </xf>
    <xf numFmtId="0" fontId="2" fillId="0" borderId="52" xfId="11" applyFont="1" applyFill="1" applyBorder="1" applyAlignment="1">
      <alignment horizontal="left" vertical="top" wrapText="1"/>
    </xf>
    <xf numFmtId="0" fontId="2" fillId="0" borderId="18" xfId="11" applyFont="1" applyFill="1" applyBorder="1" applyAlignment="1">
      <alignment horizontal="left" vertical="top" wrapText="1"/>
    </xf>
    <xf numFmtId="0" fontId="40" fillId="11" borderId="44" xfId="6" applyFont="1" applyFill="1" applyBorder="1" applyAlignment="1">
      <alignment horizontal="left" vertical="center"/>
    </xf>
    <xf numFmtId="0" fontId="40" fillId="11" borderId="48" xfId="6" applyFont="1" applyFill="1" applyBorder="1" applyAlignment="1">
      <alignment horizontal="left" vertical="center"/>
    </xf>
    <xf numFmtId="0" fontId="40" fillId="11" borderId="46" xfId="6" applyFont="1" applyFill="1" applyBorder="1" applyAlignment="1">
      <alignment horizontal="left" vertical="center"/>
    </xf>
    <xf numFmtId="0" fontId="40" fillId="11" borderId="45" xfId="6" applyFont="1" applyFill="1" applyBorder="1" applyAlignment="1">
      <alignment horizontal="center" vertical="center"/>
    </xf>
    <xf numFmtId="0" fontId="40" fillId="11" borderId="46" xfId="6" applyFont="1" applyFill="1" applyBorder="1" applyAlignment="1">
      <alignment horizontal="center" vertical="center"/>
    </xf>
    <xf numFmtId="0" fontId="2" fillId="0" borderId="0" xfId="6" applyFont="1" applyFill="1" applyBorder="1" applyAlignment="1">
      <alignment horizontal="left" vertical="center" wrapText="1"/>
    </xf>
    <xf numFmtId="0" fontId="33" fillId="0" borderId="0" xfId="1" applyFont="1" applyFill="1" applyBorder="1" applyAlignment="1">
      <alignment horizontal="center" wrapText="1"/>
    </xf>
    <xf numFmtId="0" fontId="82" fillId="0" borderId="0" xfId="8" applyFont="1" applyFill="1" applyBorder="1" applyAlignment="1">
      <alignment horizontal="center" vertical="center" wrapText="1"/>
    </xf>
    <xf numFmtId="4" fontId="40" fillId="0" borderId="4" xfId="0" applyNumberFormat="1" applyFont="1" applyBorder="1" applyAlignment="1">
      <alignment horizontal="left" vertical="center"/>
    </xf>
    <xf numFmtId="4" fontId="40" fillId="0" borderId="5" xfId="0" applyNumberFormat="1" applyFont="1" applyBorder="1" applyAlignment="1">
      <alignment horizontal="left" vertical="center"/>
    </xf>
    <xf numFmtId="0" fontId="84" fillId="0" borderId="0" xfId="8" applyFont="1" applyFill="1" applyBorder="1" applyAlignment="1">
      <alignment horizontal="center" vertical="center"/>
    </xf>
    <xf numFmtId="4" fontId="40" fillId="11" borderId="4" xfId="0" applyNumberFormat="1" applyFont="1" applyFill="1" applyBorder="1" applyAlignment="1">
      <alignment horizontal="left" vertical="center"/>
    </xf>
    <xf numFmtId="4" fontId="40" fillId="11" borderId="5" xfId="0" applyNumberFormat="1" applyFont="1" applyFill="1" applyBorder="1" applyAlignment="1">
      <alignment horizontal="left" vertical="center"/>
    </xf>
  </cellXfs>
  <cellStyles count="15">
    <cellStyle name="Hyperlink" xfId="1" builtinId="8"/>
    <cellStyle name="Moneda 2" xfId="2" xr:uid="{00000000-0005-0000-0000-000001000000}"/>
    <cellStyle name="Normal" xfId="0" builtinId="0"/>
    <cellStyle name="Normal 11" xfId="6" xr:uid="{00000000-0005-0000-0000-000003000000}"/>
    <cellStyle name="Normal 2" xfId="3" xr:uid="{00000000-0005-0000-0000-000004000000}"/>
    <cellStyle name="Normal 2 2" xfId="7" xr:uid="{00000000-0005-0000-0000-000005000000}"/>
    <cellStyle name="Normal 3" xfId="4" xr:uid="{00000000-0005-0000-0000-000006000000}"/>
    <cellStyle name="Normal 4" xfId="5" xr:uid="{00000000-0005-0000-0000-000007000000}"/>
    <cellStyle name="Normal 5" xfId="9" xr:uid="{00000000-0005-0000-0000-000008000000}"/>
    <cellStyle name="Normal 5 2" xfId="14" xr:uid="{00000000-0005-0000-0000-000009000000}"/>
    <cellStyle name="Normal_2. Taules càlcul estabilitat" xfId="8" xr:uid="{00000000-0005-0000-0000-00000A000000}"/>
    <cellStyle name="Normal_9. Taules regla de la despesa TOTAL" xfId="10" xr:uid="{00000000-0005-0000-0000-00000B000000}"/>
    <cellStyle name="Normal_F.1.1.B3 Estat de moviments i situació del deute Diputació i oo.aa" xfId="11" xr:uid="{00000000-0005-0000-0000-00000C000000}"/>
    <cellStyle name="Normal_LIQUIDACIÓ 2012" xfId="13" xr:uid="{00000000-0005-0000-0000-00000D000000}"/>
    <cellStyle name="Normal_RCR223" xfId="12" xr:uid="{00000000-0005-0000-0000-00000E000000}"/>
  </cellStyles>
  <dxfs count="0"/>
  <tableStyles count="0" defaultTableStyle="TableStyleMedium9" defaultPivotStyle="PivotStyleLight16"/>
  <colors>
    <mruColors>
      <color rgb="FFFFF9E5"/>
      <color rgb="FFFFEEB9"/>
      <color rgb="FFFFE697"/>
      <color rgb="FF007A37"/>
      <color rgb="FFF8EDEC"/>
      <color rgb="FF70BDD2"/>
      <color rgb="FFE5BCB9"/>
      <color rgb="FFE8F5F8"/>
      <color rgb="FFFF33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2.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85"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3.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IMMA\Desktop\SUPORT%20CONTROL\NOU%20MENTRES%20BAIXA\Ernest_control%20perman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7AFDB29\5.10.1_CPPO_v41_sensefaltes_totes%20les%20fulles%20c&#224;lculs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uportControl\3_CONTROL%20FINANCER\3_1%20Control%20permanent%20previ%20obligatori%20no%20planificable\1_Guia%20control%20permanent%20no%20planificable\GUIA%20CATAL&#192;\Correccions\Correcions%20fitxes_1.5%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àrees"/>
      <sheetName val="CPOP"/>
      <sheetName val="1.2.1Ernest"/>
    </sheetNames>
    <sheetDataSet>
      <sheetData sheetId="0">
        <row r="13">
          <cell r="C13" t="str">
            <v>Pressupost</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LEGALS"/>
      <sheetName val="Inventari"/>
      <sheetName val="1.1.1"/>
      <sheetName val="1.1.1_RA17_PPI sostenibiltat"/>
      <sheetName val="1.1.2"/>
      <sheetName val="1.1.3"/>
      <sheetName val="1.1.4"/>
      <sheetName val="1.1.5"/>
      <sheetName val="1.1.5_RA1_ESTABILITAT"/>
      <sheetName val="ENTITAT LOCAL - Estabilitat"/>
      <sheetName val="ORG.AUT. - Estabilitat"/>
      <sheetName val="CONSORCI - Estabilitat"/>
      <sheetName val="EPE - Estabilitat"/>
      <sheetName val="SOCIETAT - Estabilitat"/>
      <sheetName val="FUNDACIO - Estabilitat"/>
      <sheetName val="1.1.6"/>
      <sheetName val="1.2.1"/>
      <sheetName val="1.2.2"/>
      <sheetName val="1.2.3"/>
      <sheetName val="1.2.4"/>
      <sheetName val="1.2.5"/>
      <sheetName val="1.2.6"/>
      <sheetName val="1.2.7"/>
      <sheetName val="1.2.8"/>
      <sheetName val="1.3.1"/>
      <sheetName val="1.3.2"/>
      <sheetName val="1.3.3"/>
      <sheetName val="1.3.3_RA1_ESTABILITATLIQUIDACIÓ"/>
      <sheetName val="EL - Estabilitat liquidació"/>
      <sheetName val="OA - Estabilitat liquidació"/>
      <sheetName val="CONSORCI - Estabilitat liquid"/>
      <sheetName val="EPE - Estabilitat liquidació"/>
      <sheetName val="SM - Estabilitat liquidació"/>
      <sheetName val="FUNDACIÓ - Estabilitat liquid"/>
      <sheetName val="OPERACIONS INTERNES"/>
      <sheetName val="1.3.3_RA2_REGLA DESPESA"/>
      <sheetName val="ENTITAT LOCAL - Regla"/>
      <sheetName val="ORG.AUT. - Regla"/>
      <sheetName val="CONSORCI - Regla"/>
      <sheetName val="EPE - Regla"/>
      <sheetName val="SOCIETAT MERC - Regla"/>
      <sheetName val="FUNDACIÓ - Regla"/>
      <sheetName val="1.3.3_RA3_SOSTENITIBLITAT"/>
      <sheetName val="1.3.4"/>
      <sheetName val="1.3.5"/>
      <sheetName val="1.4.1"/>
      <sheetName val="1.4.2"/>
      <sheetName val="1.4.2_RA5_Nivell deute"/>
      <sheetName val="1.4.2_RA5_Estalvi net"/>
      <sheetName val="1.4.3"/>
      <sheetName val="1.4.3_RA6_Nivell deute"/>
      <sheetName val="1.4.32_RA6_Estalvi net"/>
      <sheetName val="1.4.4"/>
      <sheetName val="1.4.5"/>
      <sheetName val="1.4.6"/>
      <sheetName val="1.4.7"/>
      <sheetName val="1.5.1"/>
      <sheetName val="1.5.2"/>
      <sheetName val="1.5.3"/>
      <sheetName val="1.5.4"/>
      <sheetName val="1.5.5"/>
      <sheetName val="1.5.6"/>
      <sheetName val="1.6.1"/>
      <sheetName val="1.6.2"/>
      <sheetName val="1.6.3"/>
      <sheetName val="1.6.4"/>
      <sheetName val="1.6.5"/>
      <sheetName val="1.7.1"/>
      <sheetName val="1.8.1"/>
      <sheetName val="1.8.2"/>
      <sheetName val="1.8.3"/>
      <sheetName val="1.8.4"/>
      <sheetName val="1.8.5"/>
    </sheetNames>
    <sheetDataSet>
      <sheetData sheetId="0" refreshError="1"/>
      <sheetData sheetId="1" refreshError="1">
        <row r="1">
          <cell r="A1" t="str">
            <v>1.</v>
          </cell>
          <cell r="B1" t="str">
            <v>Control permanent no planificable</v>
          </cell>
        </row>
        <row r="32">
          <cell r="B32" t="str">
            <v>1.5</v>
          </cell>
          <cell r="C32" t="str">
            <v>Patrimoni</v>
          </cell>
        </row>
        <row r="33">
          <cell r="C33" t="str">
            <v>1.5.1</v>
          </cell>
          <cell r="D33" t="str">
            <v>Cessions gratuïtes de béns</v>
          </cell>
        </row>
        <row r="34">
          <cell r="C34" t="str">
            <v>1.5.2</v>
          </cell>
          <cell r="D34" t="str">
            <v>Declaració béns no utilitzables</v>
          </cell>
        </row>
        <row r="35">
          <cell r="C35" t="str">
            <v>1.5.3</v>
          </cell>
          <cell r="D35" t="str">
            <v>Renúncia a herència, llegat o donacions</v>
          </cell>
        </row>
        <row r="36">
          <cell r="C36" t="str">
            <v>1.5.4</v>
          </cell>
          <cell r="D36" t="str">
            <v>Concessions de béns de domini públic</v>
          </cell>
        </row>
        <row r="37">
          <cell r="C37" t="str">
            <v>1.5.5</v>
          </cell>
          <cell r="D37" t="str">
            <v>Cessió per qualsevol títol d'aprofitament dels béns comunals</v>
          </cell>
        </row>
        <row r="38">
          <cell r="C38" t="str">
            <v>1.5.6</v>
          </cell>
          <cell r="D38" t="str">
            <v>Alienació de béns, quan la seva quantia excedeix del 10 % dels recursos ordinaris del seu pressupost</v>
          </cell>
        </row>
      </sheetData>
      <sheetData sheetId="2" refreshError="1">
        <row r="8">
          <cell r="C8" t="str">
            <v>Aspectes a revisar</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LEGALS"/>
      <sheetName val="Inventari"/>
      <sheetName val="1.5.1"/>
      <sheetName val="1.5.2"/>
      <sheetName val="1.5.3"/>
      <sheetName val="1.5.4"/>
      <sheetName val="1.5.5"/>
      <sheetName val="1.5.6"/>
      <sheetName val="1.6.1"/>
      <sheetName val="1.6.2"/>
      <sheetName val="1.6.3"/>
      <sheetName val="1.6.4"/>
      <sheetName val="1.6.5"/>
      <sheetName val="1.7.1"/>
      <sheetName val="1.8.1"/>
      <sheetName val="1.8.2"/>
      <sheetName val="1.8.3"/>
      <sheetName val="1.8.4"/>
      <sheetName val="1.8.5"/>
    </sheetNames>
    <sheetDataSet>
      <sheetData sheetId="0"/>
      <sheetData sheetId="1">
        <row r="1">
          <cell r="A1" t="str">
            <v>1.</v>
          </cell>
          <cell r="B1" t="str">
            <v>Control permanent no planificable</v>
          </cell>
        </row>
        <row r="39">
          <cell r="B39" t="str">
            <v>1.6</v>
          </cell>
          <cell r="C39" t="str">
            <v>Contractació i prestació de serveis</v>
          </cell>
        </row>
        <row r="40">
          <cell r="C40" t="str">
            <v>1.6.1</v>
          </cell>
          <cell r="D40" t="str">
            <v xml:space="preserve">Procedència de nous serveis o reforma dels existents </v>
          </cell>
        </row>
        <row r="41">
          <cell r="C41" t="str">
            <v>1.6.2</v>
          </cell>
          <cell r="D41" t="str">
            <v xml:space="preserve">Gestió de serveis públics mitjançant entitat pública empresarial o societat mercantil </v>
          </cell>
        </row>
        <row r="42">
          <cell r="C42" t="str">
            <v>1.6.3</v>
          </cell>
          <cell r="D42" t="str">
            <v>Valoració de les repercusions econòmiques de cada nou contracte, excepte contractes menors, concessions d'obres i/o concessions de serveis.</v>
          </cell>
        </row>
        <row r="43">
          <cell r="C43" t="str">
            <v>1.6.4</v>
          </cell>
          <cell r="D43" t="str">
            <v>Licitació de contractes de concessió d'obres o serveis</v>
          </cell>
        </row>
        <row r="44">
          <cell r="C44" t="str">
            <v>1.6.5</v>
          </cell>
          <cell r="D44" t="str">
            <v>Modificació de contractes de concessió d'obres o serveis</v>
          </cell>
        </row>
        <row r="45">
          <cell r="B45" t="str">
            <v>1.7</v>
          </cell>
          <cell r="C45" t="str">
            <v>Control intern</v>
          </cell>
        </row>
        <row r="46">
          <cell r="C46" t="str">
            <v>1.7.1</v>
          </cell>
          <cell r="D46" t="str">
            <v>Implantació de la fiscalització limitada prèvia de despeses</v>
          </cell>
        </row>
        <row r="47">
          <cell r="B47" t="str">
            <v>1.8</v>
          </cell>
          <cell r="C47" t="str">
            <v>Altres matèries</v>
          </cell>
        </row>
        <row r="48">
          <cell r="C48" t="str">
            <v>1.8.1</v>
          </cell>
          <cell r="D48" t="str">
            <v>Creació, modificació o dissolució de mancomunitats o altres organitzacions associatives, així com l'adhesió a les mateixes i l'aprovació i modificació dels seus estatuts</v>
          </cell>
        </row>
        <row r="49">
          <cell r="C49" t="str">
            <v>1.8.2</v>
          </cell>
          <cell r="D49" t="str">
            <v>Transferència de funcions o activitats a altres administracions públiques, així com l'acceptació de les delegacions o encàrrecs de gestió realitzades per altres administracions, excepte que per llei s'imposi obligatòriament</v>
          </cell>
        </row>
        <row r="50">
          <cell r="C50" t="str">
            <v>1.8.3</v>
          </cell>
          <cell r="D50" t="str">
            <v>Municipalització o provincialització d'activitats en règim de monopoli i aprovació de la forma concreta de gestió del servei corresponent</v>
          </cell>
        </row>
        <row r="51">
          <cell r="C51" t="str">
            <v>1.8.4</v>
          </cell>
          <cell r="D51" t="str">
            <v xml:space="preserve">Altres assumptes que tractin matèries per a les quals s'exigeixi una majoria especial </v>
          </cell>
        </row>
        <row r="52">
          <cell r="C52" t="str">
            <v>1.8.5</v>
          </cell>
          <cell r="D52" t="str">
            <v>Iniciatives veïnals que afectin a drets i obligacions de contingut econòmic</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4"/>
  <sheetViews>
    <sheetView tabSelected="1" view="pageBreakPreview" zoomScale="82" zoomScaleNormal="100" zoomScaleSheetLayoutView="82" workbookViewId="0">
      <selection activeCell="B4" sqref="B4"/>
    </sheetView>
  </sheetViews>
  <sheetFormatPr defaultColWidth="11.42578125" defaultRowHeight="41.25" customHeight="1"/>
  <cols>
    <col min="1" max="1" width="26.28515625" style="172" customWidth="1"/>
    <col min="2" max="2" width="115.85546875" style="172" customWidth="1"/>
    <col min="3" max="16384" width="11.42578125" style="171"/>
  </cols>
  <sheetData>
    <row r="1" spans="1:2" ht="27.75" customHeight="1">
      <c r="A1" s="827" t="s">
        <v>0</v>
      </c>
      <c r="B1" s="827"/>
    </row>
    <row r="2" spans="1:2" ht="41.25" customHeight="1">
      <c r="A2" s="172" t="s">
        <v>1</v>
      </c>
      <c r="B2" s="172" t="s">
        <v>2</v>
      </c>
    </row>
    <row r="3" spans="1:2" ht="41.25" customHeight="1">
      <c r="A3" s="600" t="s">
        <v>3</v>
      </c>
      <c r="B3" s="600" t="s">
        <v>4</v>
      </c>
    </row>
    <row r="4" spans="1:2" ht="41.25" customHeight="1">
      <c r="A4" s="600" t="s">
        <v>5</v>
      </c>
      <c r="B4" s="600" t="s">
        <v>6</v>
      </c>
    </row>
    <row r="5" spans="1:2" ht="41.25" customHeight="1">
      <c r="A5" s="600" t="s">
        <v>7</v>
      </c>
      <c r="B5" s="600" t="s">
        <v>8</v>
      </c>
    </row>
    <row r="6" spans="1:2" ht="41.25" customHeight="1">
      <c r="A6" s="600" t="s">
        <v>9</v>
      </c>
      <c r="B6" s="600" t="s">
        <v>10</v>
      </c>
    </row>
    <row r="7" spans="1:2" ht="41.25" customHeight="1">
      <c r="A7" s="600" t="s">
        <v>11</v>
      </c>
      <c r="B7" s="600" t="s">
        <v>12</v>
      </c>
    </row>
    <row r="8" spans="1:2" ht="41.25" customHeight="1">
      <c r="A8" s="600" t="s">
        <v>13</v>
      </c>
      <c r="B8" s="600" t="s">
        <v>14</v>
      </c>
    </row>
    <row r="9" spans="1:2" ht="41.25" customHeight="1">
      <c r="A9" s="600" t="s">
        <v>15</v>
      </c>
      <c r="B9" s="600" t="s">
        <v>16</v>
      </c>
    </row>
    <row r="10" spans="1:2" ht="41.25" customHeight="1">
      <c r="A10" s="600" t="s">
        <v>17</v>
      </c>
      <c r="B10" s="600" t="s">
        <v>18</v>
      </c>
    </row>
    <row r="11" spans="1:2" ht="41.25" customHeight="1">
      <c r="A11" s="600" t="s">
        <v>19</v>
      </c>
      <c r="B11" s="600" t="s">
        <v>20</v>
      </c>
    </row>
    <row r="12" spans="1:2" ht="41.25" customHeight="1">
      <c r="A12" s="172" t="s">
        <v>21</v>
      </c>
      <c r="B12" s="172" t="s">
        <v>22</v>
      </c>
    </row>
    <row r="13" spans="1:2" ht="41.25" customHeight="1">
      <c r="A13" s="172" t="s">
        <v>23</v>
      </c>
      <c r="B13" s="173" t="s">
        <v>24</v>
      </c>
    </row>
    <row r="14" spans="1:2" ht="41.25" customHeight="1">
      <c r="A14" s="172" t="s">
        <v>25</v>
      </c>
      <c r="B14" s="172" t="s">
        <v>26</v>
      </c>
    </row>
    <row r="15" spans="1:2" ht="41.25" customHeight="1">
      <c r="A15" s="172" t="s">
        <v>27</v>
      </c>
      <c r="B15" s="174" t="s">
        <v>28</v>
      </c>
    </row>
    <row r="16" spans="1:2" ht="41.25" customHeight="1">
      <c r="A16" s="172" t="s">
        <v>29</v>
      </c>
      <c r="B16" s="172" t="s">
        <v>30</v>
      </c>
    </row>
    <row r="17" spans="1:2" ht="41.25" customHeight="1">
      <c r="A17" s="600" t="s">
        <v>31</v>
      </c>
      <c r="B17" s="172" t="s">
        <v>32</v>
      </c>
    </row>
    <row r="18" spans="1:2" ht="41.25" customHeight="1">
      <c r="A18" s="172" t="s">
        <v>33</v>
      </c>
      <c r="B18" s="172" t="s">
        <v>34</v>
      </c>
    </row>
    <row r="19" spans="1:2" ht="41.25" customHeight="1">
      <c r="A19" s="172" t="s">
        <v>35</v>
      </c>
      <c r="B19" s="172" t="s">
        <v>36</v>
      </c>
    </row>
    <row r="20" spans="1:2" ht="41.25" customHeight="1">
      <c r="A20" s="172" t="s">
        <v>37</v>
      </c>
      <c r="B20" s="172" t="s">
        <v>38</v>
      </c>
    </row>
    <row r="21" spans="1:2" ht="41.25" customHeight="1">
      <c r="A21" s="172" t="s">
        <v>39</v>
      </c>
      <c r="B21" s="172" t="s">
        <v>40</v>
      </c>
    </row>
    <row r="22" spans="1:2" ht="41.25" customHeight="1">
      <c r="A22" s="172" t="s">
        <v>41</v>
      </c>
      <c r="B22" s="172" t="s">
        <v>42</v>
      </c>
    </row>
    <row r="23" spans="1:2" ht="41.25" customHeight="1">
      <c r="A23" s="172" t="s">
        <v>43</v>
      </c>
      <c r="B23" s="172" t="s">
        <v>44</v>
      </c>
    </row>
    <row r="24" spans="1:2" ht="41.25" customHeight="1">
      <c r="A24" s="172" t="s">
        <v>45</v>
      </c>
      <c r="B24" s="172" t="s">
        <v>46</v>
      </c>
    </row>
    <row r="25" spans="1:2" ht="41.25" customHeight="1">
      <c r="A25" s="172" t="s">
        <v>47</v>
      </c>
      <c r="B25" s="172" t="s">
        <v>48</v>
      </c>
    </row>
    <row r="26" spans="1:2" ht="41.25" customHeight="1">
      <c r="A26" s="172" t="s">
        <v>49</v>
      </c>
      <c r="B26" s="172" t="s">
        <v>50</v>
      </c>
    </row>
    <row r="27" spans="1:2" ht="41.25" customHeight="1">
      <c r="A27" s="172" t="s">
        <v>51</v>
      </c>
      <c r="B27" s="172" t="s">
        <v>52</v>
      </c>
    </row>
    <row r="28" spans="1:2" ht="41.25" customHeight="1">
      <c r="A28" s="172" t="s">
        <v>53</v>
      </c>
      <c r="B28" s="172" t="s">
        <v>54</v>
      </c>
    </row>
    <row r="29" spans="1:2" ht="41.25" customHeight="1">
      <c r="A29" s="172" t="s">
        <v>55</v>
      </c>
      <c r="B29" s="172" t="s">
        <v>56</v>
      </c>
    </row>
    <row r="30" spans="1:2" ht="41.25" customHeight="1">
      <c r="A30" s="172" t="s">
        <v>57</v>
      </c>
      <c r="B30" s="172" t="s">
        <v>58</v>
      </c>
    </row>
    <row r="31" spans="1:2" ht="41.25" customHeight="1">
      <c r="A31" s="172" t="s">
        <v>59</v>
      </c>
      <c r="B31" s="172" t="s">
        <v>60</v>
      </c>
    </row>
    <row r="32" spans="1:2" ht="41.25" customHeight="1">
      <c r="A32" s="172" t="s">
        <v>61</v>
      </c>
      <c r="B32" s="172" t="s">
        <v>62</v>
      </c>
    </row>
    <row r="33" spans="1:2" ht="41.25" customHeight="1">
      <c r="A33" s="172" t="s">
        <v>63</v>
      </c>
      <c r="B33" s="172" t="s">
        <v>64</v>
      </c>
    </row>
    <row r="34" spans="1:2" ht="41.25" customHeight="1">
      <c r="A34" s="172" t="s">
        <v>65</v>
      </c>
      <c r="B34" s="172" t="s">
        <v>66</v>
      </c>
    </row>
  </sheetData>
  <mergeCells count="1">
    <mergeCell ref="A1:B1"/>
  </mergeCells>
  <printOptions gridLines="1"/>
  <pageMargins left="0.70866141732283472" right="0.70866141732283472" top="0.74803149606299213" bottom="0.74803149606299213" header="0.31496062992125984" footer="0.31496062992125984"/>
  <pageSetup paperSize="9" scale="61"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L255"/>
  <sheetViews>
    <sheetView showGridLines="0" view="pageBreakPreview" zoomScaleNormal="100" zoomScaleSheetLayoutView="100" zoomScalePageLayoutView="70" workbookViewId="0">
      <selection activeCell="B224" sqref="B224:F224"/>
    </sheetView>
  </sheetViews>
  <sheetFormatPr defaultColWidth="11.42578125" defaultRowHeight="12.75"/>
  <cols>
    <col min="1" max="1" width="3.140625" style="447" customWidth="1"/>
    <col min="2" max="2" width="60.28515625" style="447" customWidth="1"/>
    <col min="3" max="8" width="16" style="447" customWidth="1"/>
    <col min="9" max="9" width="3.42578125" style="447" customWidth="1"/>
    <col min="10" max="10" width="5.7109375" style="448" customWidth="1"/>
    <col min="11" max="11" width="11.42578125" style="448"/>
    <col min="12" max="16384" width="11.42578125" style="447"/>
  </cols>
  <sheetData>
    <row r="2" spans="2:9" s="448" customFormat="1" ht="20.25">
      <c r="B2" s="978" t="s">
        <v>443</v>
      </c>
      <c r="C2" s="978"/>
      <c r="D2" s="978"/>
      <c r="E2" s="978"/>
      <c r="F2" s="978"/>
      <c r="G2" s="978"/>
      <c r="H2" s="978"/>
      <c r="I2" s="449"/>
    </row>
    <row r="3" spans="2:9" s="452" customFormat="1" ht="19.5">
      <c r="B3" s="450"/>
      <c r="C3" s="450"/>
      <c r="D3" s="450"/>
      <c r="E3" s="450"/>
      <c r="F3" s="450"/>
      <c r="G3" s="450"/>
      <c r="H3" s="450"/>
      <c r="I3" s="451"/>
    </row>
    <row r="4" spans="2:9" s="452" customFormat="1" ht="19.5">
      <c r="B4" s="979" t="str">
        <f>+'1.1.5_RA1_ESTABILITAT_PRESSUPOS'!B8</f>
        <v>Nom Entitat local</v>
      </c>
      <c r="C4" s="980"/>
      <c r="D4" s="980"/>
      <c r="E4" s="980"/>
      <c r="F4" s="980"/>
      <c r="G4" s="980"/>
      <c r="H4" s="981"/>
      <c r="I4" s="453"/>
    </row>
    <row r="5" spans="2:9" s="448" customFormat="1">
      <c r="B5" s="454"/>
      <c r="C5" s="454"/>
      <c r="D5" s="447"/>
      <c r="E5" s="447"/>
      <c r="F5" s="447"/>
      <c r="G5" s="447"/>
      <c r="H5" s="447"/>
      <c r="I5" s="447"/>
    </row>
    <row r="6" spans="2:9" s="448" customFormat="1" ht="38.25">
      <c r="B6" s="960" t="s">
        <v>457</v>
      </c>
      <c r="C6" s="961"/>
      <c r="D6" s="961"/>
      <c r="E6" s="961"/>
      <c r="F6" s="961"/>
      <c r="G6" s="962"/>
      <c r="H6" s="455" t="s">
        <v>458</v>
      </c>
      <c r="I6" s="447"/>
    </row>
    <row r="7" spans="2:9" s="448" customFormat="1">
      <c r="B7" s="982" t="s">
        <v>459</v>
      </c>
      <c r="C7" s="983"/>
      <c r="D7" s="983"/>
      <c r="E7" s="983"/>
      <c r="F7" s="983"/>
      <c r="G7" s="984"/>
      <c r="H7" s="304"/>
      <c r="I7" s="447"/>
    </row>
    <row r="8" spans="2:9" s="448" customFormat="1">
      <c r="B8" s="972" t="s">
        <v>460</v>
      </c>
      <c r="C8" s="973"/>
      <c r="D8" s="973"/>
      <c r="E8" s="973"/>
      <c r="F8" s="973"/>
      <c r="G8" s="974"/>
      <c r="H8" s="305"/>
      <c r="I8" s="447"/>
    </row>
    <row r="9" spans="2:9" s="448" customFormat="1">
      <c r="B9" s="972" t="s">
        <v>461</v>
      </c>
      <c r="C9" s="973"/>
      <c r="D9" s="973"/>
      <c r="E9" s="973"/>
      <c r="F9" s="973"/>
      <c r="G9" s="974"/>
      <c r="H9" s="305"/>
      <c r="I9" s="447"/>
    </row>
    <row r="10" spans="2:9" s="448" customFormat="1">
      <c r="B10" s="972" t="s">
        <v>462</v>
      </c>
      <c r="C10" s="973"/>
      <c r="D10" s="973"/>
      <c r="E10" s="973"/>
      <c r="F10" s="973"/>
      <c r="G10" s="974"/>
      <c r="H10" s="305"/>
      <c r="I10" s="447"/>
    </row>
    <row r="11" spans="2:9" s="448" customFormat="1">
      <c r="B11" s="972" t="s">
        <v>463</v>
      </c>
      <c r="C11" s="973"/>
      <c r="D11" s="973"/>
      <c r="E11" s="973"/>
      <c r="F11" s="973"/>
      <c r="G11" s="974"/>
      <c r="H11" s="305"/>
      <c r="I11" s="447"/>
    </row>
    <row r="12" spans="2:9" s="448" customFormat="1">
      <c r="B12" s="972" t="s">
        <v>464</v>
      </c>
      <c r="C12" s="973"/>
      <c r="D12" s="973"/>
      <c r="E12" s="973"/>
      <c r="F12" s="973"/>
      <c r="G12" s="974"/>
      <c r="H12" s="305"/>
      <c r="I12" s="447"/>
    </row>
    <row r="13" spans="2:9" s="448" customFormat="1">
      <c r="B13" s="975" t="s">
        <v>465</v>
      </c>
      <c r="C13" s="976"/>
      <c r="D13" s="976"/>
      <c r="E13" s="976"/>
      <c r="F13" s="976"/>
      <c r="G13" s="977"/>
      <c r="H13" s="306"/>
      <c r="I13" s="447"/>
    </row>
    <row r="14" spans="2:9" s="448" customFormat="1">
      <c r="B14" s="960" t="s">
        <v>466</v>
      </c>
      <c r="C14" s="961"/>
      <c r="D14" s="961"/>
      <c r="E14" s="961"/>
      <c r="F14" s="961"/>
      <c r="G14" s="962"/>
      <c r="H14" s="456">
        <f>SUM(H7:H13)</f>
        <v>0</v>
      </c>
      <c r="I14" s="447"/>
    </row>
    <row r="15" spans="2:9" s="448" customFormat="1">
      <c r="B15" s="457"/>
      <c r="C15" s="457"/>
      <c r="D15" s="458"/>
      <c r="E15" s="447"/>
      <c r="F15" s="447"/>
      <c r="G15" s="447"/>
      <c r="H15" s="447"/>
      <c r="I15" s="447"/>
    </row>
    <row r="16" spans="2:9" ht="25.5">
      <c r="B16" s="960" t="s">
        <v>467</v>
      </c>
      <c r="C16" s="961"/>
      <c r="D16" s="961"/>
      <c r="E16" s="961"/>
      <c r="F16" s="961"/>
      <c r="G16" s="962"/>
      <c r="H16" s="455" t="s">
        <v>468</v>
      </c>
    </row>
    <row r="17" spans="2:8">
      <c r="B17" s="938" t="s">
        <v>469</v>
      </c>
      <c r="C17" s="939"/>
      <c r="D17" s="939"/>
      <c r="E17" s="939"/>
      <c r="F17" s="939"/>
      <c r="G17" s="940"/>
      <c r="H17" s="304"/>
    </row>
    <row r="18" spans="2:8">
      <c r="B18" s="941" t="s">
        <v>470</v>
      </c>
      <c r="C18" s="942"/>
      <c r="D18" s="942"/>
      <c r="E18" s="942"/>
      <c r="F18" s="942"/>
      <c r="G18" s="943"/>
      <c r="H18" s="305"/>
    </row>
    <row r="19" spans="2:8">
      <c r="B19" s="941" t="s">
        <v>471</v>
      </c>
      <c r="C19" s="942"/>
      <c r="D19" s="942"/>
      <c r="E19" s="942"/>
      <c r="F19" s="942"/>
      <c r="G19" s="943"/>
      <c r="H19" s="305"/>
    </row>
    <row r="20" spans="2:8">
      <c r="B20" s="941" t="s">
        <v>462</v>
      </c>
      <c r="C20" s="942"/>
      <c r="D20" s="942"/>
      <c r="E20" s="942"/>
      <c r="F20" s="942"/>
      <c r="G20" s="943"/>
      <c r="H20" s="305"/>
    </row>
    <row r="21" spans="2:8">
      <c r="B21" s="782" t="s">
        <v>472</v>
      </c>
      <c r="C21" s="783"/>
      <c r="D21" s="783"/>
      <c r="E21" s="783"/>
      <c r="F21" s="783"/>
      <c r="G21" s="784"/>
      <c r="H21" s="305"/>
    </row>
    <row r="22" spans="2:8">
      <c r="B22" s="941" t="s">
        <v>473</v>
      </c>
      <c r="C22" s="942"/>
      <c r="D22" s="942"/>
      <c r="E22" s="942"/>
      <c r="F22" s="942"/>
      <c r="G22" s="943"/>
      <c r="H22" s="305"/>
    </row>
    <row r="23" spans="2:8">
      <c r="B23" s="944" t="s">
        <v>465</v>
      </c>
      <c r="C23" s="945"/>
      <c r="D23" s="945"/>
      <c r="E23" s="945"/>
      <c r="F23" s="945"/>
      <c r="G23" s="946"/>
      <c r="H23" s="307"/>
    </row>
    <row r="24" spans="2:8">
      <c r="B24" s="960" t="s">
        <v>474</v>
      </c>
      <c r="C24" s="961"/>
      <c r="D24" s="961"/>
      <c r="E24" s="961"/>
      <c r="F24" s="961"/>
      <c r="G24" s="962"/>
      <c r="H24" s="456">
        <f>SUM(H17:H23)</f>
        <v>0</v>
      </c>
    </row>
    <row r="25" spans="2:8">
      <c r="B25" s="457"/>
      <c r="C25" s="457"/>
      <c r="D25" s="458"/>
    </row>
    <row r="26" spans="2:8">
      <c r="B26" s="963" t="s">
        <v>475</v>
      </c>
      <c r="C26" s="964"/>
      <c r="D26" s="964"/>
      <c r="E26" s="964"/>
      <c r="F26" s="964"/>
      <c r="G26" s="965"/>
      <c r="H26" s="459">
        <f>+H14-H24</f>
        <v>0</v>
      </c>
    </row>
    <row r="28" spans="2:8">
      <c r="B28" s="966" t="s">
        <v>476</v>
      </c>
      <c r="C28" s="967"/>
      <c r="D28" s="967"/>
      <c r="E28" s="967"/>
      <c r="F28" s="967"/>
      <c r="G28" s="968"/>
      <c r="H28" s="460" t="s">
        <v>477</v>
      </c>
    </row>
    <row r="29" spans="2:8">
      <c r="B29" s="969" t="s">
        <v>478</v>
      </c>
      <c r="C29" s="970"/>
      <c r="D29" s="970"/>
      <c r="E29" s="970"/>
      <c r="F29" s="970"/>
      <c r="G29" s="971"/>
      <c r="H29" s="276">
        <f>+H87</f>
        <v>0</v>
      </c>
    </row>
    <row r="30" spans="2:8">
      <c r="B30" s="957" t="s">
        <v>479</v>
      </c>
      <c r="C30" s="958"/>
      <c r="D30" s="958"/>
      <c r="E30" s="958"/>
      <c r="F30" s="958"/>
      <c r="G30" s="959"/>
      <c r="H30" s="277">
        <f>+H94</f>
        <v>0</v>
      </c>
    </row>
    <row r="31" spans="2:8">
      <c r="B31" s="957" t="s">
        <v>480</v>
      </c>
      <c r="C31" s="958"/>
      <c r="D31" s="958"/>
      <c r="E31" s="958"/>
      <c r="F31" s="958"/>
      <c r="G31" s="959"/>
      <c r="H31" s="277">
        <f>+H106</f>
        <v>0</v>
      </c>
    </row>
    <row r="32" spans="2:8">
      <c r="B32" s="957" t="s">
        <v>481</v>
      </c>
      <c r="C32" s="958"/>
      <c r="D32" s="958"/>
      <c r="E32" s="958"/>
      <c r="F32" s="958"/>
      <c r="G32" s="959"/>
      <c r="H32" s="277">
        <f>+H119+H130</f>
        <v>0</v>
      </c>
    </row>
    <row r="33" spans="2:8">
      <c r="B33" s="957" t="s">
        <v>482</v>
      </c>
      <c r="C33" s="958"/>
      <c r="D33" s="958"/>
      <c r="E33" s="958"/>
      <c r="F33" s="958"/>
      <c r="G33" s="959"/>
      <c r="H33" s="277">
        <f>+H137</f>
        <v>0</v>
      </c>
    </row>
    <row r="34" spans="2:8">
      <c r="B34" s="957" t="s">
        <v>483</v>
      </c>
      <c r="C34" s="958"/>
      <c r="D34" s="958"/>
      <c r="E34" s="958"/>
      <c r="F34" s="958"/>
      <c r="G34" s="959"/>
      <c r="H34" s="277">
        <f>+H142</f>
        <v>0</v>
      </c>
    </row>
    <row r="35" spans="2:8">
      <c r="B35" s="957" t="s">
        <v>484</v>
      </c>
      <c r="C35" s="958"/>
      <c r="D35" s="958"/>
      <c r="E35" s="958"/>
      <c r="F35" s="958"/>
      <c r="G35" s="959"/>
      <c r="H35" s="277">
        <f>+H147</f>
        <v>0</v>
      </c>
    </row>
    <row r="36" spans="2:8">
      <c r="B36" s="957" t="s">
        <v>485</v>
      </c>
      <c r="C36" s="958"/>
      <c r="D36" s="958"/>
      <c r="E36" s="958"/>
      <c r="F36" s="958"/>
      <c r="G36" s="959"/>
      <c r="H36" s="277">
        <f>+H154</f>
        <v>0</v>
      </c>
    </row>
    <row r="37" spans="2:8">
      <c r="B37" s="957" t="s">
        <v>486</v>
      </c>
      <c r="C37" s="958"/>
      <c r="D37" s="958"/>
      <c r="E37" s="958"/>
      <c r="F37" s="958"/>
      <c r="G37" s="959"/>
      <c r="H37" s="277">
        <f>+H159</f>
        <v>0</v>
      </c>
    </row>
    <row r="38" spans="2:8">
      <c r="B38" s="957" t="s">
        <v>487</v>
      </c>
      <c r="C38" s="958"/>
      <c r="D38" s="958"/>
      <c r="E38" s="958"/>
      <c r="F38" s="958"/>
      <c r="G38" s="959"/>
      <c r="H38" s="277">
        <f>+H170</f>
        <v>0</v>
      </c>
    </row>
    <row r="39" spans="2:8">
      <c r="B39" s="957" t="s">
        <v>488</v>
      </c>
      <c r="C39" s="958"/>
      <c r="D39" s="958"/>
      <c r="E39" s="958"/>
      <c r="F39" s="958"/>
      <c r="G39" s="959"/>
      <c r="H39" s="277">
        <f>+H176</f>
        <v>0</v>
      </c>
    </row>
    <row r="40" spans="2:8">
      <c r="B40" s="957" t="s">
        <v>489</v>
      </c>
      <c r="C40" s="958"/>
      <c r="D40" s="958"/>
      <c r="E40" s="958"/>
      <c r="F40" s="958"/>
      <c r="G40" s="959"/>
      <c r="H40" s="277">
        <f>+H182</f>
        <v>0</v>
      </c>
    </row>
    <row r="41" spans="2:8">
      <c r="B41" s="957" t="s">
        <v>490</v>
      </c>
      <c r="C41" s="958"/>
      <c r="D41" s="958"/>
      <c r="E41" s="958"/>
      <c r="F41" s="958"/>
      <c r="G41" s="959"/>
      <c r="H41" s="277">
        <f>+H188</f>
        <v>0</v>
      </c>
    </row>
    <row r="42" spans="2:8">
      <c r="B42" s="957" t="s">
        <v>491</v>
      </c>
      <c r="C42" s="958"/>
      <c r="D42" s="958"/>
      <c r="E42" s="958"/>
      <c r="F42" s="958"/>
      <c r="G42" s="959"/>
      <c r="H42" s="277">
        <f>+H194</f>
        <v>0</v>
      </c>
    </row>
    <row r="43" spans="2:8">
      <c r="B43" s="957" t="s">
        <v>492</v>
      </c>
      <c r="C43" s="958"/>
      <c r="D43" s="958"/>
      <c r="E43" s="958"/>
      <c r="F43" s="958"/>
      <c r="G43" s="959"/>
      <c r="H43" s="277">
        <f>+H200</f>
        <v>0</v>
      </c>
    </row>
    <row r="44" spans="2:8">
      <c r="B44" s="957" t="s">
        <v>493</v>
      </c>
      <c r="C44" s="958"/>
      <c r="D44" s="958"/>
      <c r="E44" s="958"/>
      <c r="F44" s="958"/>
      <c r="G44" s="959"/>
      <c r="H44" s="277">
        <f>+H207</f>
        <v>0</v>
      </c>
    </row>
    <row r="45" spans="2:8">
      <c r="B45" s="957" t="s">
        <v>494</v>
      </c>
      <c r="C45" s="958"/>
      <c r="D45" s="958"/>
      <c r="E45" s="958"/>
      <c r="F45" s="958"/>
      <c r="G45" s="959"/>
      <c r="H45" s="277">
        <f>+H214</f>
        <v>0</v>
      </c>
    </row>
    <row r="46" spans="2:8">
      <c r="B46" s="957" t="s">
        <v>495</v>
      </c>
      <c r="C46" s="958"/>
      <c r="D46" s="958"/>
      <c r="E46" s="958"/>
      <c r="F46" s="958"/>
      <c r="G46" s="959"/>
      <c r="H46" s="277">
        <f>+H219</f>
        <v>0</v>
      </c>
    </row>
    <row r="47" spans="2:8">
      <c r="B47" s="957" t="s">
        <v>496</v>
      </c>
      <c r="C47" s="958"/>
      <c r="D47" s="958"/>
      <c r="E47" s="958"/>
      <c r="F47" s="958"/>
      <c r="G47" s="959"/>
      <c r="H47" s="277">
        <f>+H225</f>
        <v>0</v>
      </c>
    </row>
    <row r="48" spans="2:8">
      <c r="B48" s="957" t="s">
        <v>497</v>
      </c>
      <c r="C48" s="958"/>
      <c r="D48" s="958"/>
      <c r="E48" s="958"/>
      <c r="F48" s="958"/>
      <c r="G48" s="959"/>
      <c r="H48" s="277">
        <f>+H234</f>
        <v>0</v>
      </c>
    </row>
    <row r="49" spans="2:11">
      <c r="B49" s="461" t="s">
        <v>498</v>
      </c>
      <c r="C49" s="462"/>
      <c r="D49" s="462"/>
      <c r="E49" s="462"/>
      <c r="F49" s="462"/>
      <c r="G49" s="463"/>
      <c r="H49" s="281">
        <f>+H243</f>
        <v>0</v>
      </c>
    </row>
    <row r="50" spans="2:11">
      <c r="B50" s="951" t="s">
        <v>499</v>
      </c>
      <c r="C50" s="952"/>
      <c r="D50" s="952"/>
      <c r="E50" s="952"/>
      <c r="F50" s="952"/>
      <c r="G50" s="953"/>
      <c r="H50" s="157">
        <f>SUM(H29:H49)</f>
        <v>0</v>
      </c>
    </row>
    <row r="52" spans="2:11">
      <c r="B52" s="954" t="s">
        <v>500</v>
      </c>
      <c r="C52" s="955"/>
      <c r="D52" s="955"/>
      <c r="E52" s="955"/>
      <c r="F52" s="955"/>
      <c r="G52" s="956"/>
      <c r="H52" s="282">
        <f>+H255</f>
        <v>0</v>
      </c>
    </row>
    <row r="54" spans="2:11">
      <c r="B54" s="951" t="s">
        <v>501</v>
      </c>
      <c r="C54" s="952"/>
      <c r="D54" s="952"/>
      <c r="E54" s="952"/>
      <c r="F54" s="952"/>
      <c r="G54" s="953"/>
      <c r="H54" s="157">
        <f>+H26+H50+H52</f>
        <v>0</v>
      </c>
    </row>
    <row r="58" spans="2:11" s="448" customFormat="1" ht="15.75">
      <c r="B58" s="904" t="s">
        <v>502</v>
      </c>
      <c r="C58" s="904"/>
      <c r="D58" s="904"/>
      <c r="E58" s="904"/>
      <c r="F58" s="904"/>
      <c r="G58" s="904"/>
      <c r="H58" s="904"/>
      <c r="I58" s="464"/>
    </row>
    <row r="60" spans="2:11" s="466" customFormat="1">
      <c r="B60" s="497" t="s">
        <v>503</v>
      </c>
      <c r="C60" s="454"/>
      <c r="D60" s="465"/>
      <c r="E60" s="465"/>
      <c r="F60" s="465"/>
      <c r="G60" s="465"/>
      <c r="H60" s="465"/>
      <c r="J60" s="467"/>
      <c r="K60" s="467"/>
    </row>
    <row r="61" spans="2:11" s="466" customFormat="1" ht="60">
      <c r="B61" s="788" t="s">
        <v>504</v>
      </c>
      <c r="C61" s="788" t="s">
        <v>505</v>
      </c>
      <c r="D61" s="788" t="s">
        <v>506</v>
      </c>
      <c r="E61" s="788" t="s">
        <v>507</v>
      </c>
      <c r="F61" s="788" t="s">
        <v>508</v>
      </c>
      <c r="G61" s="788" t="s">
        <v>458</v>
      </c>
      <c r="H61" s="788" t="s">
        <v>509</v>
      </c>
      <c r="J61" s="467"/>
      <c r="K61" s="467"/>
    </row>
    <row r="62" spans="2:11" s="466" customFormat="1" ht="12">
      <c r="B62" s="388" t="s">
        <v>510</v>
      </c>
      <c r="C62" s="308"/>
      <c r="D62" s="308"/>
      <c r="E62" s="389">
        <f>IF(C62=0,0,+D62/C62*100)</f>
        <v>0</v>
      </c>
      <c r="F62" s="389">
        <f>+E62-100</f>
        <v>-100</v>
      </c>
      <c r="G62" s="309"/>
      <c r="H62" s="389">
        <f>+G62*F62/100</f>
        <v>0</v>
      </c>
      <c r="J62" s="467"/>
      <c r="K62" s="467"/>
    </row>
    <row r="63" spans="2:11" s="466" customFormat="1" ht="12">
      <c r="B63" s="390" t="s">
        <v>511</v>
      </c>
      <c r="C63" s="308"/>
      <c r="D63" s="308"/>
      <c r="E63" s="389">
        <f t="shared" ref="E63:E68" si="0">IF(C63=0,0,+D63/C63*100)</f>
        <v>0</v>
      </c>
      <c r="F63" s="389">
        <f t="shared" ref="F63:F68" si="1">+E63-100</f>
        <v>-100</v>
      </c>
      <c r="G63" s="308"/>
      <c r="H63" s="389">
        <f t="shared" ref="H63:H85" si="2">+G63*F63/100</f>
        <v>0</v>
      </c>
      <c r="J63" s="467"/>
      <c r="K63" s="467"/>
    </row>
    <row r="64" spans="2:11" s="466" customFormat="1" ht="12">
      <c r="B64" s="390" t="s">
        <v>512</v>
      </c>
      <c r="C64" s="308"/>
      <c r="D64" s="308"/>
      <c r="E64" s="389">
        <f t="shared" si="0"/>
        <v>0</v>
      </c>
      <c r="F64" s="389">
        <f t="shared" si="1"/>
        <v>-100</v>
      </c>
      <c r="G64" s="308"/>
      <c r="H64" s="389">
        <f t="shared" si="2"/>
        <v>0</v>
      </c>
      <c r="J64" s="467"/>
      <c r="K64" s="467"/>
    </row>
    <row r="65" spans="2:11" s="466" customFormat="1" ht="24">
      <c r="B65" s="390" t="s">
        <v>513</v>
      </c>
      <c r="C65" s="308"/>
      <c r="D65" s="308"/>
      <c r="E65" s="389">
        <f t="shared" si="0"/>
        <v>0</v>
      </c>
      <c r="F65" s="389">
        <f t="shared" si="1"/>
        <v>-100</v>
      </c>
      <c r="G65" s="308"/>
      <c r="H65" s="389">
        <f t="shared" si="2"/>
        <v>0</v>
      </c>
      <c r="J65" s="467"/>
      <c r="K65" s="467"/>
    </row>
    <row r="66" spans="2:11" s="466" customFormat="1" ht="12">
      <c r="B66" s="390" t="s">
        <v>514</v>
      </c>
      <c r="C66" s="308"/>
      <c r="D66" s="308"/>
      <c r="E66" s="389">
        <f t="shared" si="0"/>
        <v>0</v>
      </c>
      <c r="F66" s="389">
        <f t="shared" si="1"/>
        <v>-100</v>
      </c>
      <c r="G66" s="308"/>
      <c r="H66" s="389">
        <f t="shared" si="2"/>
        <v>0</v>
      </c>
      <c r="J66" s="467"/>
      <c r="K66" s="467"/>
    </row>
    <row r="67" spans="2:11" s="466" customFormat="1" ht="12">
      <c r="B67" s="390" t="s">
        <v>515</v>
      </c>
      <c r="C67" s="308"/>
      <c r="D67" s="308"/>
      <c r="E67" s="389">
        <f t="shared" si="0"/>
        <v>0</v>
      </c>
      <c r="F67" s="389">
        <f t="shared" si="1"/>
        <v>-100</v>
      </c>
      <c r="G67" s="308"/>
      <c r="H67" s="389">
        <f t="shared" si="2"/>
        <v>0</v>
      </c>
      <c r="J67" s="467"/>
      <c r="K67" s="467"/>
    </row>
    <row r="68" spans="2:11" s="466" customFormat="1" ht="12">
      <c r="B68" s="391" t="s">
        <v>516</v>
      </c>
      <c r="C68" s="308"/>
      <c r="D68" s="308"/>
      <c r="E68" s="389">
        <f t="shared" si="0"/>
        <v>0</v>
      </c>
      <c r="F68" s="389">
        <f t="shared" si="1"/>
        <v>-100</v>
      </c>
      <c r="G68" s="310"/>
      <c r="H68" s="389">
        <f t="shared" si="2"/>
        <v>0</v>
      </c>
      <c r="J68" s="467"/>
      <c r="K68" s="467"/>
    </row>
    <row r="69" spans="2:11" s="466" customFormat="1" ht="12">
      <c r="B69" s="392" t="s">
        <v>517</v>
      </c>
      <c r="C69" s="393">
        <f>SUM(C62:C68)</f>
        <v>0</v>
      </c>
      <c r="D69" s="393">
        <f>SUM(D62:D68)</f>
        <v>0</v>
      </c>
      <c r="E69" s="393"/>
      <c r="F69" s="393"/>
      <c r="G69" s="393">
        <f t="shared" ref="G69:H69" si="3">SUM(G62:G68)</f>
        <v>0</v>
      </c>
      <c r="H69" s="393">
        <f t="shared" si="3"/>
        <v>0</v>
      </c>
      <c r="J69" s="467"/>
      <c r="K69" s="467"/>
    </row>
    <row r="70" spans="2:11" s="466" customFormat="1" ht="12">
      <c r="B70" s="388" t="s">
        <v>518</v>
      </c>
      <c r="C70" s="308"/>
      <c r="D70" s="308"/>
      <c r="E70" s="389">
        <f t="shared" ref="E70:E75" si="4">IF(C70=0,0,+D70/C70*100)</f>
        <v>0</v>
      </c>
      <c r="F70" s="389">
        <f t="shared" ref="F70:F75" si="5">+E70-100</f>
        <v>-100</v>
      </c>
      <c r="G70" s="309"/>
      <c r="H70" s="389">
        <f t="shared" si="2"/>
        <v>0</v>
      </c>
      <c r="J70" s="467"/>
      <c r="K70" s="467"/>
    </row>
    <row r="71" spans="2:11" s="466" customFormat="1" ht="12">
      <c r="B71" s="390" t="s">
        <v>519</v>
      </c>
      <c r="C71" s="308"/>
      <c r="D71" s="308"/>
      <c r="E71" s="389">
        <f t="shared" si="4"/>
        <v>0</v>
      </c>
      <c r="F71" s="389">
        <f t="shared" si="5"/>
        <v>-100</v>
      </c>
      <c r="G71" s="308"/>
      <c r="H71" s="389">
        <f t="shared" si="2"/>
        <v>0</v>
      </c>
      <c r="J71" s="467"/>
      <c r="K71" s="467"/>
    </row>
    <row r="72" spans="2:11" s="466" customFormat="1" ht="24">
      <c r="B72" s="390" t="s">
        <v>520</v>
      </c>
      <c r="C72" s="308"/>
      <c r="D72" s="308"/>
      <c r="E72" s="389">
        <f t="shared" si="4"/>
        <v>0</v>
      </c>
      <c r="F72" s="389">
        <f t="shared" si="5"/>
        <v>-100</v>
      </c>
      <c r="G72" s="308"/>
      <c r="H72" s="389">
        <f t="shared" si="2"/>
        <v>0</v>
      </c>
      <c r="J72" s="467"/>
      <c r="K72" s="467"/>
    </row>
    <row r="73" spans="2:11" s="466" customFormat="1" ht="12">
      <c r="B73" s="390" t="s">
        <v>521</v>
      </c>
      <c r="C73" s="308"/>
      <c r="D73" s="308"/>
      <c r="E73" s="389">
        <f t="shared" si="4"/>
        <v>0</v>
      </c>
      <c r="F73" s="389">
        <f t="shared" si="5"/>
        <v>-100</v>
      </c>
      <c r="G73" s="308"/>
      <c r="H73" s="389">
        <f t="shared" si="2"/>
        <v>0</v>
      </c>
      <c r="J73" s="467"/>
      <c r="K73" s="467"/>
    </row>
    <row r="74" spans="2:11" s="466" customFormat="1" ht="12">
      <c r="B74" s="390" t="s">
        <v>522</v>
      </c>
      <c r="C74" s="308"/>
      <c r="D74" s="308"/>
      <c r="E74" s="389">
        <f t="shared" si="4"/>
        <v>0</v>
      </c>
      <c r="F74" s="389">
        <f t="shared" si="5"/>
        <v>-100</v>
      </c>
      <c r="G74" s="308"/>
      <c r="H74" s="389">
        <f t="shared" si="2"/>
        <v>0</v>
      </c>
      <c r="J74" s="467"/>
      <c r="K74" s="467"/>
    </row>
    <row r="75" spans="2:11" s="466" customFormat="1" ht="12">
      <c r="B75" s="391" t="s">
        <v>523</v>
      </c>
      <c r="C75" s="308"/>
      <c r="D75" s="308"/>
      <c r="E75" s="389">
        <f t="shared" si="4"/>
        <v>0</v>
      </c>
      <c r="F75" s="389">
        <f t="shared" si="5"/>
        <v>-100</v>
      </c>
      <c r="G75" s="310"/>
      <c r="H75" s="389">
        <f t="shared" si="2"/>
        <v>0</v>
      </c>
      <c r="J75" s="467"/>
      <c r="K75" s="467"/>
    </row>
    <row r="76" spans="2:11" s="466" customFormat="1" ht="12">
      <c r="B76" s="392" t="s">
        <v>524</v>
      </c>
      <c r="C76" s="393">
        <f>SUM(C70:C75)</f>
        <v>0</v>
      </c>
      <c r="D76" s="393">
        <f>SUM(D70:D75)</f>
        <v>0</v>
      </c>
      <c r="E76" s="393"/>
      <c r="F76" s="393"/>
      <c r="G76" s="393">
        <f t="shared" ref="G76:H76" si="6">SUM(G70:G75)</f>
        <v>0</v>
      </c>
      <c r="H76" s="393">
        <f t="shared" si="6"/>
        <v>0</v>
      </c>
      <c r="J76" s="467"/>
      <c r="K76" s="467"/>
    </row>
    <row r="77" spans="2:11" s="466" customFormat="1" ht="12">
      <c r="B77" s="388" t="s">
        <v>525</v>
      </c>
      <c r="C77" s="308"/>
      <c r="D77" s="308"/>
      <c r="E77" s="389">
        <f t="shared" ref="E77:E85" si="7">IF(C77=0,0,+D77/C77*100)</f>
        <v>0</v>
      </c>
      <c r="F77" s="389">
        <f t="shared" ref="F77:F85" si="8">+E77-100</f>
        <v>-100</v>
      </c>
      <c r="G77" s="309"/>
      <c r="H77" s="389">
        <f t="shared" si="2"/>
        <v>0</v>
      </c>
      <c r="J77" s="467"/>
      <c r="K77" s="467"/>
    </row>
    <row r="78" spans="2:11" s="466" customFormat="1" ht="12">
      <c r="B78" s="390" t="s">
        <v>526</v>
      </c>
      <c r="C78" s="308"/>
      <c r="D78" s="308"/>
      <c r="E78" s="389">
        <f t="shared" si="7"/>
        <v>0</v>
      </c>
      <c r="F78" s="389">
        <f t="shared" si="8"/>
        <v>-100</v>
      </c>
      <c r="G78" s="308"/>
      <c r="H78" s="389">
        <f t="shared" si="2"/>
        <v>0</v>
      </c>
      <c r="J78" s="467"/>
      <c r="K78" s="467"/>
    </row>
    <row r="79" spans="2:11" s="466" customFormat="1" ht="12">
      <c r="B79" s="390" t="s">
        <v>527</v>
      </c>
      <c r="C79" s="308"/>
      <c r="D79" s="308"/>
      <c r="E79" s="389">
        <f t="shared" si="7"/>
        <v>0</v>
      </c>
      <c r="F79" s="389">
        <f t="shared" si="8"/>
        <v>-100</v>
      </c>
      <c r="G79" s="308"/>
      <c r="H79" s="389">
        <f t="shared" si="2"/>
        <v>0</v>
      </c>
      <c r="J79" s="467"/>
      <c r="K79" s="467"/>
    </row>
    <row r="80" spans="2:11" s="466" customFormat="1" ht="12">
      <c r="B80" s="390" t="s">
        <v>528</v>
      </c>
      <c r="C80" s="308"/>
      <c r="D80" s="308"/>
      <c r="E80" s="389">
        <f t="shared" si="7"/>
        <v>0</v>
      </c>
      <c r="F80" s="389">
        <f t="shared" si="8"/>
        <v>-100</v>
      </c>
      <c r="G80" s="308"/>
      <c r="H80" s="389">
        <f t="shared" si="2"/>
        <v>0</v>
      </c>
      <c r="J80" s="467"/>
      <c r="K80" s="467"/>
    </row>
    <row r="81" spans="2:11" s="466" customFormat="1" ht="12">
      <c r="B81" s="390" t="s">
        <v>529</v>
      </c>
      <c r="C81" s="308"/>
      <c r="D81" s="308"/>
      <c r="E81" s="389">
        <f t="shared" si="7"/>
        <v>0</v>
      </c>
      <c r="F81" s="389">
        <f t="shared" si="8"/>
        <v>-100</v>
      </c>
      <c r="G81" s="308"/>
      <c r="H81" s="389">
        <f t="shared" si="2"/>
        <v>0</v>
      </c>
      <c r="J81" s="467"/>
      <c r="K81" s="467"/>
    </row>
    <row r="82" spans="2:11" s="466" customFormat="1" ht="12">
      <c r="B82" s="390" t="s">
        <v>530</v>
      </c>
      <c r="C82" s="308"/>
      <c r="D82" s="308"/>
      <c r="E82" s="389">
        <f t="shared" si="7"/>
        <v>0</v>
      </c>
      <c r="F82" s="389">
        <f t="shared" si="8"/>
        <v>-100</v>
      </c>
      <c r="G82" s="308"/>
      <c r="H82" s="389">
        <f t="shared" si="2"/>
        <v>0</v>
      </c>
      <c r="J82" s="467"/>
      <c r="K82" s="467"/>
    </row>
    <row r="83" spans="2:11" s="466" customFormat="1" ht="12">
      <c r="B83" s="394" t="s">
        <v>531</v>
      </c>
      <c r="C83" s="308"/>
      <c r="D83" s="308"/>
      <c r="E83" s="389">
        <f t="shared" si="7"/>
        <v>0</v>
      </c>
      <c r="F83" s="389">
        <f t="shared" si="8"/>
        <v>-100</v>
      </c>
      <c r="G83" s="308"/>
      <c r="H83" s="389">
        <f t="shared" si="2"/>
        <v>0</v>
      </c>
      <c r="J83" s="467"/>
      <c r="K83" s="467"/>
    </row>
    <row r="84" spans="2:11" s="466" customFormat="1" ht="12">
      <c r="B84" s="394" t="s">
        <v>532</v>
      </c>
      <c r="C84" s="308"/>
      <c r="D84" s="308"/>
      <c r="E84" s="389">
        <f t="shared" si="7"/>
        <v>0</v>
      </c>
      <c r="F84" s="389">
        <f t="shared" si="8"/>
        <v>-100</v>
      </c>
      <c r="G84" s="308"/>
      <c r="H84" s="389">
        <f t="shared" si="2"/>
        <v>0</v>
      </c>
      <c r="J84" s="467"/>
      <c r="K84" s="467"/>
    </row>
    <row r="85" spans="2:11" s="466" customFormat="1" ht="12">
      <c r="B85" s="391" t="s">
        <v>533</v>
      </c>
      <c r="C85" s="308"/>
      <c r="D85" s="308"/>
      <c r="E85" s="389">
        <f t="shared" si="7"/>
        <v>0</v>
      </c>
      <c r="F85" s="389">
        <f t="shared" si="8"/>
        <v>-100</v>
      </c>
      <c r="G85" s="308"/>
      <c r="H85" s="389">
        <f t="shared" si="2"/>
        <v>0</v>
      </c>
      <c r="J85" s="467"/>
      <c r="K85" s="467"/>
    </row>
    <row r="86" spans="2:11" s="466" customFormat="1" ht="12">
      <c r="B86" s="392" t="s">
        <v>534</v>
      </c>
      <c r="C86" s="393">
        <f>SUM(C77:C85)</f>
        <v>0</v>
      </c>
      <c r="D86" s="393">
        <f>SUM(D77:D85)</f>
        <v>0</v>
      </c>
      <c r="E86" s="393"/>
      <c r="F86" s="393"/>
      <c r="G86" s="393">
        <f>SUM(G77:G85)</f>
        <v>0</v>
      </c>
      <c r="H86" s="393">
        <f>SUM(H77:H85)</f>
        <v>0</v>
      </c>
      <c r="J86" s="467"/>
      <c r="K86" s="467"/>
    </row>
    <row r="87" spans="2:11" s="466" customFormat="1" ht="12">
      <c r="B87" s="392" t="s">
        <v>369</v>
      </c>
      <c r="C87" s="393">
        <f>+C69+C76+C86</f>
        <v>0</v>
      </c>
      <c r="D87" s="393">
        <f>+D69+D76+D86</f>
        <v>0</v>
      </c>
      <c r="E87" s="393"/>
      <c r="F87" s="393"/>
      <c r="G87" s="393">
        <f>+G69+G76+G86</f>
        <v>0</v>
      </c>
      <c r="H87" s="393">
        <f>+H69+H76+H86</f>
        <v>0</v>
      </c>
      <c r="J87" s="467"/>
      <c r="K87" s="467"/>
    </row>
    <row r="88" spans="2:11" s="466" customFormat="1" ht="12">
      <c r="J88" s="467"/>
      <c r="K88" s="467"/>
    </row>
    <row r="89" spans="2:11" s="466" customFormat="1">
      <c r="B89" s="497" t="s">
        <v>535</v>
      </c>
      <c r="C89" s="454"/>
      <c r="D89" s="465"/>
      <c r="E89" s="465"/>
      <c r="F89" s="465"/>
      <c r="J89" s="467"/>
      <c r="K89" s="467"/>
    </row>
    <row r="90" spans="2:11" s="466" customFormat="1" ht="12">
      <c r="B90" s="874" t="s">
        <v>368</v>
      </c>
      <c r="C90" s="875"/>
      <c r="D90" s="875"/>
      <c r="E90" s="875"/>
      <c r="F90" s="875"/>
      <c r="G90" s="876"/>
      <c r="H90" s="788" t="s">
        <v>509</v>
      </c>
      <c r="J90" s="467"/>
      <c r="K90" s="467"/>
    </row>
    <row r="91" spans="2:11" s="466" customFormat="1" ht="12">
      <c r="B91" s="908" t="s">
        <v>536</v>
      </c>
      <c r="C91" s="909"/>
      <c r="D91" s="909"/>
      <c r="E91" s="909"/>
      <c r="F91" s="909"/>
      <c r="G91" s="910"/>
      <c r="H91" s="309"/>
      <c r="J91" s="467"/>
      <c r="K91" s="467"/>
    </row>
    <row r="92" spans="2:11" s="466" customFormat="1" ht="12">
      <c r="B92" s="948" t="s">
        <v>537</v>
      </c>
      <c r="C92" s="949"/>
      <c r="D92" s="949"/>
      <c r="E92" s="949"/>
      <c r="F92" s="949"/>
      <c r="G92" s="950"/>
      <c r="H92" s="308"/>
      <c r="J92" s="467"/>
      <c r="K92" s="467"/>
    </row>
    <row r="93" spans="2:11" s="466" customFormat="1" ht="12">
      <c r="B93" s="905" t="s">
        <v>538</v>
      </c>
      <c r="C93" s="906"/>
      <c r="D93" s="906"/>
      <c r="E93" s="906"/>
      <c r="F93" s="906"/>
      <c r="G93" s="907"/>
      <c r="H93" s="310"/>
      <c r="J93" s="467"/>
      <c r="K93" s="467"/>
    </row>
    <row r="94" spans="2:11" s="466" customFormat="1" ht="12">
      <c r="B94" s="871" t="s">
        <v>369</v>
      </c>
      <c r="C94" s="872"/>
      <c r="D94" s="872"/>
      <c r="E94" s="872"/>
      <c r="F94" s="872"/>
      <c r="G94" s="873"/>
      <c r="H94" s="393">
        <f>SUM(H91:H93)</f>
        <v>0</v>
      </c>
      <c r="J94" s="467"/>
      <c r="K94" s="467"/>
    </row>
    <row r="95" spans="2:11" s="466" customFormat="1" ht="12">
      <c r="J95" s="467"/>
      <c r="K95" s="467"/>
    </row>
    <row r="96" spans="2:11" s="466" customFormat="1">
      <c r="B96" s="497" t="s">
        <v>539</v>
      </c>
      <c r="C96" s="454"/>
      <c r="D96" s="465"/>
      <c r="E96" s="465"/>
      <c r="F96" s="465"/>
      <c r="J96" s="467"/>
      <c r="K96" s="467"/>
    </row>
    <row r="97" spans="2:11" s="466" customFormat="1" ht="36">
      <c r="B97" s="874" t="s">
        <v>368</v>
      </c>
      <c r="C97" s="875"/>
      <c r="D97" s="875"/>
      <c r="E97" s="876"/>
      <c r="F97" s="788" t="s">
        <v>468</v>
      </c>
      <c r="G97" s="788" t="s">
        <v>540</v>
      </c>
      <c r="H97" s="788" t="s">
        <v>509</v>
      </c>
      <c r="J97" s="467"/>
      <c r="K97" s="467"/>
    </row>
    <row r="98" spans="2:11" s="466" customFormat="1" ht="12">
      <c r="B98" s="908" t="s">
        <v>541</v>
      </c>
      <c r="C98" s="909"/>
      <c r="D98" s="909"/>
      <c r="E98" s="910"/>
      <c r="F98" s="308"/>
      <c r="G98" s="308"/>
      <c r="H98" s="468">
        <f t="shared" ref="H98:H105" si="9">+F98-G98</f>
        <v>0</v>
      </c>
      <c r="J98" s="467"/>
      <c r="K98" s="467"/>
    </row>
    <row r="99" spans="2:11" s="466" customFormat="1" ht="12">
      <c r="B99" s="948" t="s">
        <v>542</v>
      </c>
      <c r="C99" s="949"/>
      <c r="D99" s="949"/>
      <c r="E99" s="950"/>
      <c r="F99" s="308"/>
      <c r="G99" s="308"/>
      <c r="H99" s="389">
        <f t="shared" si="9"/>
        <v>0</v>
      </c>
      <c r="J99" s="467"/>
      <c r="K99" s="467"/>
    </row>
    <row r="100" spans="2:11" s="466" customFormat="1" ht="12">
      <c r="B100" s="948" t="s">
        <v>543</v>
      </c>
      <c r="C100" s="949"/>
      <c r="D100" s="949"/>
      <c r="E100" s="950"/>
      <c r="F100" s="308"/>
      <c r="G100" s="308"/>
      <c r="H100" s="389">
        <f t="shared" si="9"/>
        <v>0</v>
      </c>
      <c r="J100" s="467"/>
      <c r="K100" s="467"/>
    </row>
    <row r="101" spans="2:11" s="466" customFormat="1" ht="12">
      <c r="B101" s="948" t="s">
        <v>544</v>
      </c>
      <c r="C101" s="949"/>
      <c r="D101" s="949"/>
      <c r="E101" s="950"/>
      <c r="F101" s="308"/>
      <c r="G101" s="308"/>
      <c r="H101" s="389">
        <f t="shared" si="9"/>
        <v>0</v>
      </c>
      <c r="J101" s="467"/>
      <c r="K101" s="467"/>
    </row>
    <row r="102" spans="2:11" s="466" customFormat="1" ht="12">
      <c r="B102" s="948" t="s">
        <v>545</v>
      </c>
      <c r="C102" s="949"/>
      <c r="D102" s="949"/>
      <c r="E102" s="950"/>
      <c r="F102" s="308"/>
      <c r="G102" s="308"/>
      <c r="H102" s="389">
        <f t="shared" si="9"/>
        <v>0</v>
      </c>
      <c r="J102" s="467"/>
      <c r="K102" s="467"/>
    </row>
    <row r="103" spans="2:11" s="466" customFormat="1" ht="12">
      <c r="B103" s="948" t="s">
        <v>546</v>
      </c>
      <c r="C103" s="949"/>
      <c r="D103" s="949"/>
      <c r="E103" s="950"/>
      <c r="F103" s="308"/>
      <c r="G103" s="308"/>
      <c r="H103" s="389">
        <f t="shared" si="9"/>
        <v>0</v>
      </c>
      <c r="J103" s="467"/>
      <c r="K103" s="467"/>
    </row>
    <row r="104" spans="2:11" s="466" customFormat="1" ht="12">
      <c r="B104" s="948" t="s">
        <v>547</v>
      </c>
      <c r="C104" s="949"/>
      <c r="D104" s="949"/>
      <c r="E104" s="950"/>
      <c r="F104" s="308"/>
      <c r="G104" s="308"/>
      <c r="H104" s="389">
        <f t="shared" si="9"/>
        <v>0</v>
      </c>
      <c r="J104" s="467"/>
      <c r="K104" s="467"/>
    </row>
    <row r="105" spans="2:11" s="466" customFormat="1" ht="12">
      <c r="B105" s="905" t="s">
        <v>548</v>
      </c>
      <c r="C105" s="906"/>
      <c r="D105" s="906"/>
      <c r="E105" s="907"/>
      <c r="F105" s="308"/>
      <c r="G105" s="308"/>
      <c r="H105" s="469">
        <f t="shared" si="9"/>
        <v>0</v>
      </c>
      <c r="J105" s="467"/>
      <c r="K105" s="467"/>
    </row>
    <row r="106" spans="2:11" s="466" customFormat="1" ht="12">
      <c r="B106" s="871" t="s">
        <v>369</v>
      </c>
      <c r="C106" s="872"/>
      <c r="D106" s="872"/>
      <c r="E106" s="873"/>
      <c r="F106" s="393">
        <f>SUM(F98:F105)</f>
        <v>0</v>
      </c>
      <c r="G106" s="393">
        <f>SUM(G98:G105)</f>
        <v>0</v>
      </c>
      <c r="H106" s="393">
        <f>SUM(H98:H105)</f>
        <v>0</v>
      </c>
      <c r="J106" s="467"/>
      <c r="K106" s="467"/>
    </row>
    <row r="107" spans="2:11" s="466" customFormat="1" ht="12">
      <c r="J107" s="467"/>
      <c r="K107" s="467"/>
    </row>
    <row r="108" spans="2:11" s="466" customFormat="1">
      <c r="B108" s="497" t="s">
        <v>549</v>
      </c>
      <c r="C108" s="454"/>
      <c r="D108" s="470"/>
      <c r="E108" s="470"/>
      <c r="F108" s="470"/>
      <c r="G108" s="470"/>
      <c r="H108" s="470"/>
      <c r="I108" s="470"/>
      <c r="J108" s="467"/>
      <c r="K108" s="467"/>
    </row>
    <row r="109" spans="2:11" s="466" customFormat="1" ht="21.75" customHeight="1">
      <c r="B109" s="934" t="s">
        <v>550</v>
      </c>
      <c r="C109" s="934"/>
      <c r="D109" s="934"/>
      <c r="E109" s="934"/>
      <c r="F109" s="934"/>
      <c r="G109" s="934"/>
      <c r="H109" s="934"/>
      <c r="I109" s="471"/>
      <c r="J109" s="467"/>
      <c r="K109" s="467"/>
    </row>
    <row r="110" spans="2:11">
      <c r="B110" s="786"/>
      <c r="C110" s="786"/>
      <c r="D110" s="786"/>
      <c r="E110" s="786"/>
      <c r="F110" s="786"/>
      <c r="G110" s="786"/>
      <c r="H110" s="786"/>
      <c r="I110" s="472"/>
    </row>
    <row r="111" spans="2:11">
      <c r="B111" s="473" t="s">
        <v>551</v>
      </c>
      <c r="C111" s="786"/>
      <c r="D111" s="786"/>
      <c r="E111" s="786"/>
      <c r="F111" s="786"/>
      <c r="G111" s="786"/>
      <c r="H111" s="786"/>
      <c r="I111" s="472"/>
    </row>
    <row r="112" spans="2:11" ht="51">
      <c r="B112" s="935" t="s">
        <v>368</v>
      </c>
      <c r="C112" s="936"/>
      <c r="D112" s="936"/>
      <c r="E112" s="936"/>
      <c r="F112" s="937"/>
      <c r="G112" s="455" t="s">
        <v>552</v>
      </c>
      <c r="H112" s="455" t="s">
        <v>509</v>
      </c>
      <c r="I112" s="472"/>
    </row>
    <row r="113" spans="2:12">
      <c r="B113" s="938" t="s">
        <v>469</v>
      </c>
      <c r="C113" s="939"/>
      <c r="D113" s="939"/>
      <c r="E113" s="939"/>
      <c r="F113" s="940"/>
      <c r="G113" s="304"/>
      <c r="H113" s="468">
        <f>-G113</f>
        <v>0</v>
      </c>
      <c r="I113" s="472"/>
    </row>
    <row r="114" spans="2:12">
      <c r="B114" s="941" t="s">
        <v>470</v>
      </c>
      <c r="C114" s="942"/>
      <c r="D114" s="942"/>
      <c r="E114" s="942"/>
      <c r="F114" s="943"/>
      <c r="G114" s="305"/>
      <c r="H114" s="389">
        <f>-G114</f>
        <v>0</v>
      </c>
      <c r="I114" s="472"/>
    </row>
    <row r="115" spans="2:12">
      <c r="B115" s="941" t="s">
        <v>471</v>
      </c>
      <c r="C115" s="942"/>
      <c r="D115" s="942"/>
      <c r="E115" s="942"/>
      <c r="F115" s="943"/>
      <c r="G115" s="305"/>
      <c r="H115" s="389">
        <f t="shared" ref="H115:H118" si="10">-G115</f>
        <v>0</v>
      </c>
      <c r="I115" s="472"/>
    </row>
    <row r="116" spans="2:12">
      <c r="B116" s="941" t="s">
        <v>462</v>
      </c>
      <c r="C116" s="942"/>
      <c r="D116" s="942"/>
      <c r="E116" s="942"/>
      <c r="F116" s="943"/>
      <c r="G116" s="305"/>
      <c r="H116" s="389">
        <f t="shared" si="10"/>
        <v>0</v>
      </c>
      <c r="I116" s="472"/>
    </row>
    <row r="117" spans="2:12">
      <c r="B117" s="941" t="s">
        <v>473</v>
      </c>
      <c r="C117" s="942"/>
      <c r="D117" s="942"/>
      <c r="E117" s="942"/>
      <c r="F117" s="943"/>
      <c r="G117" s="305"/>
      <c r="H117" s="389">
        <f t="shared" si="10"/>
        <v>0</v>
      </c>
      <c r="I117" s="472"/>
    </row>
    <row r="118" spans="2:12">
      <c r="B118" s="944" t="s">
        <v>465</v>
      </c>
      <c r="C118" s="945"/>
      <c r="D118" s="945"/>
      <c r="E118" s="945"/>
      <c r="F118" s="946"/>
      <c r="G118" s="307"/>
      <c r="H118" s="389">
        <f t="shared" si="10"/>
        <v>0</v>
      </c>
      <c r="I118" s="472"/>
    </row>
    <row r="119" spans="2:12">
      <c r="B119" s="545" t="s">
        <v>369</v>
      </c>
      <c r="C119" s="546"/>
      <c r="D119" s="546"/>
      <c r="E119" s="546"/>
      <c r="F119" s="546"/>
      <c r="G119" s="456">
        <f>SUM(G113:G118)</f>
        <v>0</v>
      </c>
      <c r="H119" s="456">
        <f>SUM(H113:H118)</f>
        <v>0</v>
      </c>
      <c r="I119" s="472"/>
    </row>
    <row r="120" spans="2:12">
      <c r="B120" s="786"/>
      <c r="C120" s="786"/>
      <c r="D120" s="786"/>
      <c r="E120" s="786"/>
      <c r="F120" s="786"/>
      <c r="G120" s="786"/>
      <c r="H120" s="786"/>
      <c r="I120" s="472"/>
    </row>
    <row r="121" spans="2:12" ht="37.5" customHeight="1">
      <c r="B121" s="947" t="s">
        <v>553</v>
      </c>
      <c r="C121" s="947"/>
      <c r="D121" s="947"/>
      <c r="E121" s="947"/>
      <c r="F121" s="947"/>
      <c r="G121" s="947"/>
      <c r="H121" s="947"/>
      <c r="I121" s="472"/>
    </row>
    <row r="122" spans="2:12" ht="38.25">
      <c r="B122" s="892" t="s">
        <v>554</v>
      </c>
      <c r="C122" s="474" t="s">
        <v>555</v>
      </c>
      <c r="D122" s="474" t="s">
        <v>556</v>
      </c>
      <c r="E122" s="474" t="s">
        <v>557</v>
      </c>
      <c r="F122" s="474" t="s">
        <v>558</v>
      </c>
      <c r="G122" s="474" t="s">
        <v>559</v>
      </c>
      <c r="H122" s="474" t="s">
        <v>509</v>
      </c>
      <c r="I122" s="472"/>
    </row>
    <row r="123" spans="2:12">
      <c r="B123" s="892"/>
      <c r="C123" s="475" t="s">
        <v>560</v>
      </c>
      <c r="D123" s="475" t="s">
        <v>561</v>
      </c>
      <c r="E123" s="475" t="s">
        <v>562</v>
      </c>
      <c r="F123" s="475" t="s">
        <v>563</v>
      </c>
      <c r="G123" s="475" t="s">
        <v>564</v>
      </c>
      <c r="H123" s="476" t="s">
        <v>565</v>
      </c>
      <c r="I123" s="472"/>
    </row>
    <row r="124" spans="2:12">
      <c r="B124" s="477" t="s">
        <v>566</v>
      </c>
      <c r="C124" s="516"/>
      <c r="D124" s="516"/>
      <c r="E124" s="516"/>
      <c r="F124" s="478">
        <f t="shared" ref="F124:F129" si="11">+(C124+D124+E124)/3</f>
        <v>0</v>
      </c>
      <c r="G124" s="516"/>
      <c r="H124" s="480">
        <f t="shared" ref="H124:H129" si="12">(+G124*(100-F124)/100)</f>
        <v>0</v>
      </c>
      <c r="I124" s="472"/>
      <c r="L124" s="481"/>
    </row>
    <row r="125" spans="2:12">
      <c r="B125" s="482" t="s">
        <v>567</v>
      </c>
      <c r="C125" s="517"/>
      <c r="D125" s="517"/>
      <c r="E125" s="517"/>
      <c r="F125" s="479">
        <f t="shared" si="11"/>
        <v>0</v>
      </c>
      <c r="G125" s="517"/>
      <c r="H125" s="480">
        <f t="shared" si="12"/>
        <v>0</v>
      </c>
      <c r="I125" s="472"/>
    </row>
    <row r="126" spans="2:12">
      <c r="B126" s="482" t="s">
        <v>568</v>
      </c>
      <c r="C126" s="517"/>
      <c r="D126" s="517"/>
      <c r="E126" s="517"/>
      <c r="F126" s="479">
        <f t="shared" si="11"/>
        <v>0</v>
      </c>
      <c r="G126" s="517"/>
      <c r="H126" s="480">
        <f t="shared" si="12"/>
        <v>0</v>
      </c>
      <c r="I126" s="472"/>
    </row>
    <row r="127" spans="2:12">
      <c r="B127" s="482" t="s">
        <v>569</v>
      </c>
      <c r="C127" s="517"/>
      <c r="D127" s="517"/>
      <c r="E127" s="517"/>
      <c r="F127" s="479">
        <f t="shared" si="11"/>
        <v>0</v>
      </c>
      <c r="G127" s="517"/>
      <c r="H127" s="480">
        <f t="shared" si="12"/>
        <v>0</v>
      </c>
      <c r="I127" s="472"/>
    </row>
    <row r="128" spans="2:12">
      <c r="B128" s="482" t="s">
        <v>570</v>
      </c>
      <c r="C128" s="517"/>
      <c r="D128" s="517"/>
      <c r="E128" s="517"/>
      <c r="F128" s="479">
        <f t="shared" si="11"/>
        <v>0</v>
      </c>
      <c r="G128" s="517"/>
      <c r="H128" s="480">
        <f t="shared" si="12"/>
        <v>0</v>
      </c>
      <c r="I128" s="472"/>
    </row>
    <row r="129" spans="2:11">
      <c r="B129" s="483" t="s">
        <v>571</v>
      </c>
      <c r="C129" s="517"/>
      <c r="D129" s="518"/>
      <c r="E129" s="518"/>
      <c r="F129" s="484">
        <f t="shared" si="11"/>
        <v>0</v>
      </c>
      <c r="G129" s="518"/>
      <c r="H129" s="480">
        <f t="shared" si="12"/>
        <v>0</v>
      </c>
      <c r="I129" s="472"/>
    </row>
    <row r="130" spans="2:11" s="454" customFormat="1">
      <c r="B130" s="795" t="s">
        <v>369</v>
      </c>
      <c r="C130" s="485"/>
      <c r="D130" s="485"/>
      <c r="E130" s="485"/>
      <c r="F130" s="485"/>
      <c r="G130" s="485">
        <f>SUM(G124:G129)</f>
        <v>0</v>
      </c>
      <c r="H130" s="486">
        <f>SUM(H124:H129)</f>
        <v>0</v>
      </c>
      <c r="I130" s="487"/>
      <c r="J130" s="488"/>
      <c r="K130" s="488"/>
    </row>
    <row r="131" spans="2:11">
      <c r="B131" s="786"/>
      <c r="C131" s="786"/>
      <c r="D131" s="786"/>
      <c r="E131" s="786"/>
      <c r="F131" s="786"/>
      <c r="G131" s="786"/>
      <c r="H131" s="786"/>
      <c r="I131" s="472"/>
    </row>
    <row r="132" spans="2:11" s="466" customFormat="1">
      <c r="B132" s="497" t="s">
        <v>572</v>
      </c>
      <c r="C132" s="454"/>
      <c r="D132" s="470"/>
      <c r="E132" s="470"/>
      <c r="F132" s="470"/>
      <c r="J132" s="467"/>
      <c r="K132" s="467"/>
    </row>
    <row r="133" spans="2:11" s="466" customFormat="1" ht="60">
      <c r="B133" s="874" t="s">
        <v>368</v>
      </c>
      <c r="C133" s="875"/>
      <c r="D133" s="875"/>
      <c r="E133" s="876"/>
      <c r="F133" s="788" t="s">
        <v>573</v>
      </c>
      <c r="G133" s="788" t="s">
        <v>574</v>
      </c>
      <c r="H133" s="788" t="s">
        <v>509</v>
      </c>
      <c r="J133" s="467"/>
      <c r="K133" s="467"/>
    </row>
    <row r="134" spans="2:11" s="466" customFormat="1" ht="12">
      <c r="B134" s="928"/>
      <c r="C134" s="929"/>
      <c r="D134" s="929"/>
      <c r="E134" s="930"/>
      <c r="F134" s="311"/>
      <c r="G134" s="311"/>
      <c r="H134" s="489">
        <f t="shared" ref="H134:H135" si="13">+F134-G134</f>
        <v>0</v>
      </c>
      <c r="J134" s="467"/>
      <c r="K134" s="467"/>
    </row>
    <row r="135" spans="2:11" s="466" customFormat="1" ht="12">
      <c r="B135" s="928"/>
      <c r="C135" s="929"/>
      <c r="D135" s="929"/>
      <c r="E135" s="930"/>
      <c r="F135" s="311"/>
      <c r="G135" s="311"/>
      <c r="H135" s="490">
        <f t="shared" si="13"/>
        <v>0</v>
      </c>
      <c r="J135" s="467"/>
      <c r="K135" s="467"/>
    </row>
    <row r="136" spans="2:11" s="466" customFormat="1" ht="12">
      <c r="B136" s="931"/>
      <c r="C136" s="932"/>
      <c r="D136" s="932"/>
      <c r="E136" s="933"/>
      <c r="F136" s="311"/>
      <c r="G136" s="311"/>
      <c r="H136" s="787">
        <f>+F136-G136</f>
        <v>0</v>
      </c>
      <c r="J136" s="467"/>
      <c r="K136" s="467"/>
    </row>
    <row r="137" spans="2:11" s="466" customFormat="1" ht="12">
      <c r="B137" s="871" t="s">
        <v>369</v>
      </c>
      <c r="C137" s="872"/>
      <c r="D137" s="872"/>
      <c r="E137" s="873"/>
      <c r="F137" s="491">
        <f>SUM(F134:F136)</f>
        <v>0</v>
      </c>
      <c r="G137" s="491">
        <f t="shared" ref="G137:H137" si="14">SUM(G134:G136)</f>
        <v>0</v>
      </c>
      <c r="H137" s="491">
        <f t="shared" si="14"/>
        <v>0</v>
      </c>
      <c r="J137" s="467"/>
      <c r="K137" s="467"/>
    </row>
    <row r="138" spans="2:11" s="466" customFormat="1" ht="12">
      <c r="B138" s="471"/>
      <c r="C138" s="471"/>
      <c r="D138" s="471"/>
      <c r="E138" s="471"/>
      <c r="F138" s="471"/>
      <c r="J138" s="467"/>
      <c r="K138" s="467"/>
    </row>
    <row r="139" spans="2:11" s="466" customFormat="1">
      <c r="B139" s="497" t="s">
        <v>575</v>
      </c>
      <c r="C139" s="454"/>
      <c r="J139" s="467"/>
      <c r="K139" s="467"/>
    </row>
    <row r="140" spans="2:11" s="466" customFormat="1" ht="12">
      <c r="B140" s="874" t="s">
        <v>368</v>
      </c>
      <c r="C140" s="875"/>
      <c r="D140" s="875"/>
      <c r="E140" s="875"/>
      <c r="F140" s="876"/>
      <c r="G140" s="788" t="s">
        <v>477</v>
      </c>
      <c r="H140" s="788" t="s">
        <v>509</v>
      </c>
      <c r="J140" s="467"/>
      <c r="K140" s="467"/>
    </row>
    <row r="141" spans="2:11" s="466" customFormat="1" ht="12">
      <c r="B141" s="925" t="s">
        <v>576</v>
      </c>
      <c r="C141" s="926"/>
      <c r="D141" s="926"/>
      <c r="E141" s="926"/>
      <c r="F141" s="927"/>
      <c r="G141" s="312"/>
      <c r="H141" s="492">
        <f>-G141</f>
        <v>0</v>
      </c>
      <c r="J141" s="467"/>
      <c r="K141" s="467"/>
    </row>
    <row r="142" spans="2:11" s="466" customFormat="1" ht="12">
      <c r="B142" s="871" t="s">
        <v>369</v>
      </c>
      <c r="C142" s="872"/>
      <c r="D142" s="872"/>
      <c r="E142" s="872"/>
      <c r="F142" s="872"/>
      <c r="G142" s="873"/>
      <c r="H142" s="393">
        <f>+H141</f>
        <v>0</v>
      </c>
      <c r="J142" s="467"/>
      <c r="K142" s="467"/>
    </row>
    <row r="143" spans="2:11" s="466" customFormat="1" ht="12">
      <c r="J143" s="467"/>
      <c r="K143" s="467"/>
    </row>
    <row r="144" spans="2:11" s="466" customFormat="1">
      <c r="B144" s="497" t="s">
        <v>577</v>
      </c>
      <c r="C144" s="454"/>
      <c r="D144" s="465"/>
      <c r="E144" s="465"/>
      <c r="F144" s="465"/>
      <c r="J144" s="467"/>
      <c r="K144" s="467"/>
    </row>
    <row r="145" spans="2:11" s="466" customFormat="1" ht="12">
      <c r="B145" s="874" t="s">
        <v>368</v>
      </c>
      <c r="C145" s="875"/>
      <c r="D145" s="875"/>
      <c r="E145" s="875"/>
      <c r="F145" s="876"/>
      <c r="G145" s="788" t="s">
        <v>477</v>
      </c>
      <c r="H145" s="788" t="s">
        <v>509</v>
      </c>
      <c r="J145" s="467"/>
      <c r="K145" s="467"/>
    </row>
    <row r="146" spans="2:11" s="466" customFormat="1" ht="25.5" customHeight="1">
      <c r="B146" s="868" t="s">
        <v>578</v>
      </c>
      <c r="C146" s="869"/>
      <c r="D146" s="869"/>
      <c r="E146" s="869"/>
      <c r="F146" s="870"/>
      <c r="G146" s="313"/>
      <c r="H146" s="493">
        <f>-G146</f>
        <v>0</v>
      </c>
      <c r="J146" s="467"/>
      <c r="K146" s="467"/>
    </row>
    <row r="147" spans="2:11" s="466" customFormat="1" ht="12">
      <c r="B147" s="871" t="s">
        <v>369</v>
      </c>
      <c r="C147" s="872"/>
      <c r="D147" s="872"/>
      <c r="E147" s="872"/>
      <c r="F147" s="872"/>
      <c r="G147" s="873"/>
      <c r="H147" s="393">
        <f>+H146</f>
        <v>0</v>
      </c>
      <c r="J147" s="467"/>
      <c r="K147" s="467"/>
    </row>
    <row r="148" spans="2:11" s="466" customFormat="1" ht="12">
      <c r="J148" s="467"/>
      <c r="K148" s="467"/>
    </row>
    <row r="149" spans="2:11" s="466" customFormat="1">
      <c r="B149" s="497" t="s">
        <v>579</v>
      </c>
      <c r="C149" s="454"/>
      <c r="D149" s="465"/>
      <c r="E149" s="465"/>
      <c r="F149" s="465"/>
      <c r="J149" s="467"/>
      <c r="K149" s="467"/>
    </row>
    <row r="150" spans="2:11" s="466" customFormat="1" ht="72">
      <c r="B150" s="874" t="s">
        <v>368</v>
      </c>
      <c r="C150" s="876"/>
      <c r="D150" s="788" t="s">
        <v>580</v>
      </c>
      <c r="E150" s="788" t="s">
        <v>581</v>
      </c>
      <c r="F150" s="788" t="s">
        <v>582</v>
      </c>
      <c r="G150" s="788" t="s">
        <v>458</v>
      </c>
      <c r="H150" s="788" t="s">
        <v>509</v>
      </c>
      <c r="J150" s="467"/>
      <c r="K150" s="467"/>
    </row>
    <row r="151" spans="2:11" s="466" customFormat="1" ht="12">
      <c r="B151" s="862"/>
      <c r="C151" s="864"/>
      <c r="D151" s="308"/>
      <c r="E151" s="308"/>
      <c r="F151" s="494">
        <f>+D151*E151/100</f>
        <v>0</v>
      </c>
      <c r="G151" s="308"/>
      <c r="H151" s="468">
        <f>+F151-G151</f>
        <v>0</v>
      </c>
      <c r="J151" s="467"/>
      <c r="K151" s="467"/>
    </row>
    <row r="152" spans="2:11" s="466" customFormat="1" ht="12">
      <c r="B152" s="862"/>
      <c r="C152" s="864"/>
      <c r="D152" s="308"/>
      <c r="E152" s="308"/>
      <c r="F152" s="495">
        <f t="shared" ref="F152:F153" si="15">+D152*E152/100</f>
        <v>0</v>
      </c>
      <c r="G152" s="308"/>
      <c r="H152" s="389">
        <f>+F152-G152</f>
        <v>0</v>
      </c>
      <c r="J152" s="467"/>
      <c r="K152" s="467"/>
    </row>
    <row r="153" spans="2:11" s="466" customFormat="1" ht="12">
      <c r="B153" s="880"/>
      <c r="C153" s="882"/>
      <c r="D153" s="308"/>
      <c r="E153" s="308"/>
      <c r="F153" s="496">
        <f t="shared" si="15"/>
        <v>0</v>
      </c>
      <c r="G153" s="308"/>
      <c r="H153" s="469">
        <f>+F153-G153</f>
        <v>0</v>
      </c>
      <c r="J153" s="467"/>
      <c r="K153" s="467"/>
    </row>
    <row r="154" spans="2:11" s="466" customFormat="1" ht="12">
      <c r="B154" s="871" t="s">
        <v>369</v>
      </c>
      <c r="C154" s="873"/>
      <c r="D154" s="393">
        <f>SUM(D151:D153)</f>
        <v>0</v>
      </c>
      <c r="E154" s="393"/>
      <c r="F154" s="393">
        <f>SUM(F151:F153)</f>
        <v>0</v>
      </c>
      <c r="G154" s="393">
        <f>SUM(G151:G153)</f>
        <v>0</v>
      </c>
      <c r="H154" s="393">
        <f>SUM(H151:H153)</f>
        <v>0</v>
      </c>
      <c r="J154" s="467"/>
      <c r="K154" s="467"/>
    </row>
    <row r="155" spans="2:11" s="466" customFormat="1" ht="12">
      <c r="J155" s="467"/>
      <c r="K155" s="467"/>
    </row>
    <row r="156" spans="2:11" s="466" customFormat="1">
      <c r="B156" s="497" t="s">
        <v>583</v>
      </c>
      <c r="C156" s="454"/>
      <c r="D156" s="497"/>
      <c r="E156" s="497"/>
      <c r="F156" s="497"/>
      <c r="J156" s="467"/>
      <c r="K156" s="467"/>
    </row>
    <row r="157" spans="2:11" s="466" customFormat="1" ht="72">
      <c r="B157" s="923" t="s">
        <v>368</v>
      </c>
      <c r="C157" s="923"/>
      <c r="D157" s="923"/>
      <c r="E157" s="923"/>
      <c r="F157" s="788" t="s">
        <v>584</v>
      </c>
      <c r="G157" s="788" t="s">
        <v>585</v>
      </c>
      <c r="H157" s="788" t="s">
        <v>509</v>
      </c>
      <c r="J157" s="467"/>
      <c r="K157" s="467"/>
    </row>
    <row r="158" spans="2:11" s="466" customFormat="1" ht="12">
      <c r="B158" s="924" t="s">
        <v>586</v>
      </c>
      <c r="C158" s="924"/>
      <c r="D158" s="924"/>
      <c r="E158" s="924"/>
      <c r="F158" s="317"/>
      <c r="G158" s="317"/>
      <c r="H158" s="489">
        <f>-F158+G158</f>
        <v>0</v>
      </c>
      <c r="J158" s="467"/>
      <c r="K158" s="467"/>
    </row>
    <row r="159" spans="2:11" s="466" customFormat="1" ht="12">
      <c r="B159" s="923" t="s">
        <v>369</v>
      </c>
      <c r="C159" s="923"/>
      <c r="D159" s="923"/>
      <c r="E159" s="923"/>
      <c r="F159" s="498">
        <f>+F158</f>
        <v>0</v>
      </c>
      <c r="G159" s="498">
        <f>+G158</f>
        <v>0</v>
      </c>
      <c r="H159" s="491">
        <f>+H158</f>
        <v>0</v>
      </c>
      <c r="J159" s="467"/>
      <c r="K159" s="467"/>
    </row>
    <row r="160" spans="2:11" s="466" customFormat="1" ht="12">
      <c r="J160" s="467"/>
      <c r="K160" s="467"/>
    </row>
    <row r="161" spans="2:11" s="466" customFormat="1">
      <c r="B161" s="497" t="s">
        <v>587</v>
      </c>
      <c r="C161" s="454"/>
      <c r="D161" s="465"/>
      <c r="E161" s="465"/>
      <c r="F161" s="465"/>
      <c r="J161" s="467"/>
      <c r="K161" s="467"/>
    </row>
    <row r="162" spans="2:11" s="466" customFormat="1" ht="12">
      <c r="B162" s="874" t="s">
        <v>368</v>
      </c>
      <c r="C162" s="875"/>
      <c r="D162" s="875"/>
      <c r="E162" s="875"/>
      <c r="F162" s="876"/>
      <c r="G162" s="788" t="s">
        <v>477</v>
      </c>
      <c r="H162" s="788" t="s">
        <v>509</v>
      </c>
      <c r="J162" s="467"/>
      <c r="K162" s="467"/>
    </row>
    <row r="163" spans="2:11" s="466" customFormat="1" ht="12" customHeight="1">
      <c r="B163" s="499" t="s">
        <v>588</v>
      </c>
      <c r="C163" s="868" t="s">
        <v>589</v>
      </c>
      <c r="D163" s="869"/>
      <c r="E163" s="869"/>
      <c r="F163" s="870"/>
      <c r="G163" s="318"/>
      <c r="H163" s="500">
        <f>+G163</f>
        <v>0</v>
      </c>
      <c r="J163" s="467"/>
      <c r="K163" s="467"/>
    </row>
    <row r="164" spans="2:11" s="466" customFormat="1" ht="12" customHeight="1">
      <c r="B164" s="501" t="s">
        <v>590</v>
      </c>
      <c r="C164" s="868" t="s">
        <v>591</v>
      </c>
      <c r="D164" s="869"/>
      <c r="E164" s="869"/>
      <c r="F164" s="870"/>
      <c r="G164" s="318"/>
      <c r="H164" s="500">
        <f>-G164</f>
        <v>0</v>
      </c>
      <c r="J164" s="467"/>
      <c r="K164" s="467"/>
    </row>
    <row r="165" spans="2:11" s="466" customFormat="1" ht="12">
      <c r="B165" s="896" t="s">
        <v>592</v>
      </c>
      <c r="C165" s="865" t="s">
        <v>593</v>
      </c>
      <c r="D165" s="866"/>
      <c r="E165" s="866"/>
      <c r="F165" s="867"/>
      <c r="G165" s="317"/>
      <c r="H165" s="914">
        <f>+G166-G165</f>
        <v>0</v>
      </c>
      <c r="J165" s="467"/>
      <c r="K165" s="467"/>
    </row>
    <row r="166" spans="2:11" s="466" customFormat="1" ht="12">
      <c r="B166" s="897"/>
      <c r="C166" s="883" t="s">
        <v>594</v>
      </c>
      <c r="D166" s="884"/>
      <c r="E166" s="884"/>
      <c r="F166" s="885"/>
      <c r="G166" s="319"/>
      <c r="H166" s="915"/>
      <c r="J166" s="467"/>
      <c r="K166" s="467"/>
    </row>
    <row r="167" spans="2:11" s="466" customFormat="1" ht="15" customHeight="1">
      <c r="B167" s="916" t="s">
        <v>595</v>
      </c>
      <c r="C167" s="893" t="s">
        <v>596</v>
      </c>
      <c r="D167" s="894"/>
      <c r="E167" s="894"/>
      <c r="F167" s="895"/>
      <c r="G167" s="317"/>
      <c r="H167" s="918">
        <f>+G167-G168</f>
        <v>0</v>
      </c>
      <c r="J167" s="467"/>
      <c r="K167" s="467"/>
    </row>
    <row r="168" spans="2:11" s="466" customFormat="1" ht="12">
      <c r="B168" s="917"/>
      <c r="C168" s="920" t="s">
        <v>597</v>
      </c>
      <c r="D168" s="921"/>
      <c r="E168" s="921"/>
      <c r="F168" s="922"/>
      <c r="G168" s="319"/>
      <c r="H168" s="919"/>
      <c r="J168" s="467"/>
      <c r="K168" s="467"/>
    </row>
    <row r="169" spans="2:11" s="466" customFormat="1">
      <c r="B169" s="502" t="s">
        <v>598</v>
      </c>
      <c r="C169" s="898" t="s">
        <v>599</v>
      </c>
      <c r="D169" s="899"/>
      <c r="E169" s="899"/>
      <c r="F169" s="900"/>
      <c r="G169" s="318"/>
      <c r="H169" s="787">
        <f>-G169</f>
        <v>0</v>
      </c>
      <c r="J169" s="467"/>
      <c r="K169" s="467"/>
    </row>
    <row r="170" spans="2:11" s="466" customFormat="1" ht="12">
      <c r="B170" s="871" t="s">
        <v>369</v>
      </c>
      <c r="C170" s="872"/>
      <c r="D170" s="872"/>
      <c r="E170" s="872"/>
      <c r="F170" s="872"/>
      <c r="G170" s="873"/>
      <c r="H170" s="393">
        <f>SUM(H163:H169)</f>
        <v>0</v>
      </c>
      <c r="J170" s="467"/>
      <c r="K170" s="467"/>
    </row>
    <row r="171" spans="2:11" s="505" customFormat="1" ht="12">
      <c r="B171" s="503"/>
      <c r="C171" s="503"/>
      <c r="D171" s="503"/>
      <c r="E171" s="503"/>
      <c r="F171" s="503"/>
      <c r="G171" s="503"/>
      <c r="H171" s="504"/>
    </row>
    <row r="172" spans="2:11" s="466" customFormat="1">
      <c r="B172" s="497" t="s">
        <v>600</v>
      </c>
      <c r="C172" s="454"/>
      <c r="D172" s="465"/>
      <c r="E172" s="465"/>
      <c r="J172" s="467"/>
      <c r="K172" s="467"/>
    </row>
    <row r="173" spans="2:11" s="466" customFormat="1" ht="12">
      <c r="B173" s="506" t="s">
        <v>368</v>
      </c>
      <c r="C173" s="507"/>
      <c r="D173" s="507"/>
      <c r="E173" s="507"/>
      <c r="F173" s="507"/>
      <c r="G173" s="788" t="s">
        <v>477</v>
      </c>
      <c r="H173" s="788" t="s">
        <v>509</v>
      </c>
      <c r="J173" s="467"/>
      <c r="K173" s="467"/>
    </row>
    <row r="174" spans="2:11" s="466" customFormat="1" ht="12">
      <c r="B174" s="908" t="s">
        <v>601</v>
      </c>
      <c r="C174" s="909"/>
      <c r="D174" s="909"/>
      <c r="E174" s="909"/>
      <c r="F174" s="910"/>
      <c r="G174" s="317"/>
      <c r="H174" s="489">
        <f>-G174</f>
        <v>0</v>
      </c>
      <c r="J174" s="467"/>
      <c r="K174" s="467"/>
    </row>
    <row r="175" spans="2:11" s="466" customFormat="1" ht="24.75" customHeight="1">
      <c r="B175" s="905" t="s">
        <v>602</v>
      </c>
      <c r="C175" s="906"/>
      <c r="D175" s="906"/>
      <c r="E175" s="906"/>
      <c r="F175" s="907"/>
      <c r="G175" s="319"/>
      <c r="H175" s="787">
        <f>-G175</f>
        <v>0</v>
      </c>
      <c r="J175" s="467"/>
      <c r="K175" s="467"/>
    </row>
    <row r="176" spans="2:11" s="466" customFormat="1" ht="12">
      <c r="B176" s="871" t="s">
        <v>369</v>
      </c>
      <c r="C176" s="872"/>
      <c r="D176" s="872"/>
      <c r="E176" s="872"/>
      <c r="F176" s="872"/>
      <c r="G176" s="873"/>
      <c r="H176" s="393">
        <f>SUM(H174:H175)</f>
        <v>0</v>
      </c>
      <c r="J176" s="467"/>
      <c r="K176" s="467"/>
    </row>
    <row r="177" spans="2:11" s="466" customFormat="1" ht="12">
      <c r="J177" s="467"/>
      <c r="K177" s="467"/>
    </row>
    <row r="178" spans="2:11" s="466" customFormat="1">
      <c r="B178" s="497" t="s">
        <v>603</v>
      </c>
      <c r="C178" s="454"/>
      <c r="D178" s="465"/>
      <c r="E178" s="465"/>
      <c r="F178" s="465"/>
      <c r="J178" s="467"/>
      <c r="K178" s="467"/>
    </row>
    <row r="179" spans="2:11" s="466" customFormat="1" ht="12">
      <c r="B179" s="874" t="s">
        <v>368</v>
      </c>
      <c r="C179" s="875"/>
      <c r="D179" s="875"/>
      <c r="E179" s="875"/>
      <c r="F179" s="876"/>
      <c r="G179" s="508" t="s">
        <v>477</v>
      </c>
      <c r="H179" s="788" t="s">
        <v>509</v>
      </c>
      <c r="J179" s="467"/>
      <c r="K179" s="467"/>
    </row>
    <row r="180" spans="2:11" s="509" customFormat="1" ht="12">
      <c r="B180" s="908" t="s">
        <v>604</v>
      </c>
      <c r="C180" s="909"/>
      <c r="D180" s="909"/>
      <c r="E180" s="909"/>
      <c r="F180" s="910"/>
      <c r="G180" s="317"/>
      <c r="H180" s="489">
        <f>-G180</f>
        <v>0</v>
      </c>
      <c r="J180" s="510"/>
      <c r="K180" s="510"/>
    </row>
    <row r="181" spans="2:11" s="509" customFormat="1" ht="12">
      <c r="B181" s="905" t="s">
        <v>605</v>
      </c>
      <c r="C181" s="906"/>
      <c r="D181" s="906"/>
      <c r="E181" s="906"/>
      <c r="F181" s="907"/>
      <c r="G181" s="319"/>
      <c r="H181" s="787">
        <f>-G181</f>
        <v>0</v>
      </c>
      <c r="J181" s="510"/>
      <c r="K181" s="510"/>
    </row>
    <row r="182" spans="2:11" s="466" customFormat="1" ht="12">
      <c r="B182" s="871" t="s">
        <v>369</v>
      </c>
      <c r="C182" s="872"/>
      <c r="D182" s="872"/>
      <c r="E182" s="872"/>
      <c r="F182" s="872"/>
      <c r="G182" s="873"/>
      <c r="H182" s="393">
        <f>SUM(H180:H181)</f>
        <v>0</v>
      </c>
      <c r="J182" s="467"/>
      <c r="K182" s="467"/>
    </row>
    <row r="183" spans="2:11" s="466" customFormat="1" ht="12">
      <c r="J183" s="467"/>
      <c r="K183" s="467"/>
    </row>
    <row r="184" spans="2:11" s="466" customFormat="1">
      <c r="B184" s="497" t="s">
        <v>606</v>
      </c>
      <c r="C184" s="454"/>
      <c r="D184" s="465"/>
      <c r="J184" s="467"/>
      <c r="K184" s="467"/>
    </row>
    <row r="185" spans="2:11" s="466" customFormat="1" ht="12">
      <c r="B185" s="874" t="s">
        <v>368</v>
      </c>
      <c r="C185" s="875"/>
      <c r="D185" s="875"/>
      <c r="E185" s="875"/>
      <c r="F185" s="876"/>
      <c r="G185" s="508" t="s">
        <v>477</v>
      </c>
      <c r="H185" s="788" t="s">
        <v>509</v>
      </c>
      <c r="J185" s="467"/>
      <c r="K185" s="467"/>
    </row>
    <row r="186" spans="2:11" s="466" customFormat="1" ht="12" customHeight="1">
      <c r="B186" s="865" t="s">
        <v>607</v>
      </c>
      <c r="C186" s="866"/>
      <c r="D186" s="866"/>
      <c r="E186" s="866"/>
      <c r="F186" s="867"/>
      <c r="G186" s="309"/>
      <c r="H186" s="468">
        <f>+G186</f>
        <v>0</v>
      </c>
      <c r="J186" s="467"/>
      <c r="K186" s="467"/>
    </row>
    <row r="187" spans="2:11" s="466" customFormat="1" ht="12">
      <c r="B187" s="883" t="s">
        <v>608</v>
      </c>
      <c r="C187" s="884"/>
      <c r="D187" s="884"/>
      <c r="E187" s="884"/>
      <c r="F187" s="885"/>
      <c r="G187" s="310"/>
      <c r="H187" s="469">
        <f>-G187</f>
        <v>0</v>
      </c>
      <c r="J187" s="467"/>
      <c r="K187" s="467"/>
    </row>
    <row r="188" spans="2:11" s="466" customFormat="1" ht="12">
      <c r="B188" s="871" t="s">
        <v>369</v>
      </c>
      <c r="C188" s="872"/>
      <c r="D188" s="872"/>
      <c r="E188" s="872"/>
      <c r="F188" s="872"/>
      <c r="G188" s="873"/>
      <c r="H188" s="393">
        <f>SUM(H186:H187)</f>
        <v>0</v>
      </c>
      <c r="J188" s="467"/>
      <c r="K188" s="467"/>
    </row>
    <row r="189" spans="2:11" s="466" customFormat="1" ht="12">
      <c r="J189" s="467"/>
      <c r="K189" s="467"/>
    </row>
    <row r="190" spans="2:11" s="466" customFormat="1">
      <c r="B190" s="497" t="s">
        <v>609</v>
      </c>
      <c r="C190" s="454"/>
      <c r="D190" s="465"/>
      <c r="E190" s="465"/>
      <c r="F190" s="465"/>
      <c r="J190" s="467"/>
      <c r="K190" s="467"/>
    </row>
    <row r="191" spans="2:11" s="466" customFormat="1" ht="72">
      <c r="B191" s="874" t="s">
        <v>368</v>
      </c>
      <c r="C191" s="875"/>
      <c r="D191" s="875"/>
      <c r="E191" s="876"/>
      <c r="F191" s="788" t="s">
        <v>610</v>
      </c>
      <c r="G191" s="788" t="s">
        <v>611</v>
      </c>
      <c r="H191" s="788" t="s">
        <v>509</v>
      </c>
      <c r="J191" s="467"/>
      <c r="K191" s="467"/>
    </row>
    <row r="192" spans="2:11" s="466" customFormat="1" ht="12">
      <c r="B192" s="868" t="s">
        <v>612</v>
      </c>
      <c r="C192" s="869"/>
      <c r="D192" s="869"/>
      <c r="E192" s="870"/>
      <c r="F192" s="320"/>
      <c r="G192" s="320"/>
      <c r="H192" s="511">
        <f>-F192+G192</f>
        <v>0</v>
      </c>
      <c r="J192" s="467"/>
      <c r="K192" s="467"/>
    </row>
    <row r="193" spans="2:11" s="466" customFormat="1" ht="12">
      <c r="B193" s="911" t="s">
        <v>613</v>
      </c>
      <c r="C193" s="912"/>
      <c r="D193" s="912"/>
      <c r="E193" s="912"/>
      <c r="F193" s="913"/>
      <c r="G193" s="320"/>
      <c r="H193" s="512">
        <f>+G193</f>
        <v>0</v>
      </c>
      <c r="J193" s="467"/>
      <c r="K193" s="467"/>
    </row>
    <row r="194" spans="2:11" s="466" customFormat="1" ht="12">
      <c r="B194" s="871" t="s">
        <v>369</v>
      </c>
      <c r="C194" s="872"/>
      <c r="D194" s="872"/>
      <c r="E194" s="872"/>
      <c r="F194" s="872"/>
      <c r="G194" s="873"/>
      <c r="H194" s="393">
        <f>SUM(H192:H193)</f>
        <v>0</v>
      </c>
      <c r="J194" s="467"/>
      <c r="K194" s="467"/>
    </row>
    <row r="195" spans="2:11" s="513" customFormat="1" ht="12">
      <c r="J195" s="514"/>
      <c r="K195" s="514"/>
    </row>
    <row r="196" spans="2:11" s="466" customFormat="1">
      <c r="B196" s="497" t="s">
        <v>614</v>
      </c>
      <c r="C196" s="454"/>
      <c r="D196" s="465"/>
      <c r="E196" s="465"/>
      <c r="F196" s="465"/>
      <c r="J196" s="467"/>
      <c r="K196" s="467"/>
    </row>
    <row r="197" spans="2:11" s="466" customFormat="1" ht="48">
      <c r="B197" s="874" t="s">
        <v>368</v>
      </c>
      <c r="C197" s="875"/>
      <c r="D197" s="875"/>
      <c r="E197" s="876"/>
      <c r="F197" s="788" t="s">
        <v>615</v>
      </c>
      <c r="G197" s="788" t="s">
        <v>616</v>
      </c>
      <c r="H197" s="788" t="s">
        <v>509</v>
      </c>
      <c r="J197" s="467"/>
      <c r="K197" s="467"/>
    </row>
    <row r="198" spans="2:11" s="466" customFormat="1" ht="12">
      <c r="B198" s="868" t="s">
        <v>617</v>
      </c>
      <c r="C198" s="869"/>
      <c r="D198" s="869"/>
      <c r="E198" s="870"/>
      <c r="F198" s="320"/>
      <c r="G198" s="320"/>
      <c r="H198" s="511">
        <f>-F198+G198</f>
        <v>0</v>
      </c>
      <c r="J198" s="467"/>
      <c r="K198" s="467"/>
    </row>
    <row r="199" spans="2:11" s="466" customFormat="1" ht="12">
      <c r="B199" s="868" t="s">
        <v>618</v>
      </c>
      <c r="C199" s="869"/>
      <c r="D199" s="869"/>
      <c r="E199" s="869"/>
      <c r="F199" s="870"/>
      <c r="G199" s="320"/>
      <c r="H199" s="493">
        <f>+G199</f>
        <v>0</v>
      </c>
      <c r="J199" s="467"/>
      <c r="K199" s="467"/>
    </row>
    <row r="200" spans="2:11" s="466" customFormat="1" ht="12">
      <c r="B200" s="871" t="s">
        <v>369</v>
      </c>
      <c r="C200" s="872"/>
      <c r="D200" s="872"/>
      <c r="E200" s="872"/>
      <c r="F200" s="872"/>
      <c r="G200" s="873"/>
      <c r="H200" s="393">
        <f>SUM(H198:H199)</f>
        <v>0</v>
      </c>
      <c r="J200" s="467"/>
      <c r="K200" s="467"/>
    </row>
    <row r="201" spans="2:11" s="466" customFormat="1" ht="12">
      <c r="J201" s="467"/>
      <c r="K201" s="467"/>
    </row>
    <row r="202" spans="2:11" s="466" customFormat="1">
      <c r="B202" s="497" t="s">
        <v>619</v>
      </c>
      <c r="C202" s="454"/>
      <c r="D202" s="465"/>
      <c r="E202" s="465"/>
      <c r="F202" s="465"/>
      <c r="J202" s="467"/>
      <c r="K202" s="467"/>
    </row>
    <row r="203" spans="2:11" s="466" customFormat="1" ht="48">
      <c r="B203" s="874" t="s">
        <v>368</v>
      </c>
      <c r="C203" s="875"/>
      <c r="D203" s="875"/>
      <c r="E203" s="876"/>
      <c r="F203" s="788" t="s">
        <v>620</v>
      </c>
      <c r="G203" s="788" t="s">
        <v>621</v>
      </c>
      <c r="H203" s="788" t="s">
        <v>509</v>
      </c>
      <c r="J203" s="467"/>
      <c r="K203" s="467"/>
    </row>
    <row r="204" spans="2:11" s="466" customFormat="1" ht="12">
      <c r="B204" s="877"/>
      <c r="C204" s="878"/>
      <c r="D204" s="878"/>
      <c r="E204" s="879"/>
      <c r="F204" s="309"/>
      <c r="G204" s="309"/>
      <c r="H204" s="468">
        <f>-F204+G204</f>
        <v>0</v>
      </c>
      <c r="J204" s="467"/>
      <c r="K204" s="467"/>
    </row>
    <row r="205" spans="2:11" s="466" customFormat="1" ht="12">
      <c r="B205" s="789"/>
      <c r="C205" s="790"/>
      <c r="D205" s="790"/>
      <c r="E205" s="791"/>
      <c r="F205" s="308"/>
      <c r="G205" s="308"/>
      <c r="H205" s="389">
        <f t="shared" ref="H205:H206" si="16">-F205+G205</f>
        <v>0</v>
      </c>
      <c r="J205" s="467"/>
      <c r="K205" s="467"/>
    </row>
    <row r="206" spans="2:11" s="466" customFormat="1" ht="12">
      <c r="B206" s="792"/>
      <c r="C206" s="793"/>
      <c r="D206" s="793"/>
      <c r="E206" s="794"/>
      <c r="F206" s="310"/>
      <c r="G206" s="310"/>
      <c r="H206" s="469">
        <f t="shared" si="16"/>
        <v>0</v>
      </c>
      <c r="J206" s="467"/>
      <c r="K206" s="467"/>
    </row>
    <row r="207" spans="2:11" s="466" customFormat="1" ht="12">
      <c r="B207" s="871" t="s">
        <v>369</v>
      </c>
      <c r="C207" s="872"/>
      <c r="D207" s="872"/>
      <c r="E207" s="873"/>
      <c r="F207" s="393">
        <f>SUM(F204:F206)</f>
        <v>0</v>
      </c>
      <c r="G207" s="393">
        <f t="shared" ref="G207:H207" si="17">SUM(G204:G206)</f>
        <v>0</v>
      </c>
      <c r="H207" s="393">
        <f t="shared" si="17"/>
        <v>0</v>
      </c>
      <c r="J207" s="467"/>
      <c r="K207" s="467"/>
    </row>
    <row r="208" spans="2:11" s="466" customFormat="1" ht="12">
      <c r="J208" s="467"/>
      <c r="K208" s="467"/>
    </row>
    <row r="209" spans="2:11" s="466" customFormat="1">
      <c r="B209" s="497" t="s">
        <v>622</v>
      </c>
      <c r="C209" s="454"/>
      <c r="D209" s="465"/>
      <c r="E209" s="465"/>
      <c r="F209" s="465"/>
      <c r="G209" s="515"/>
      <c r="J209" s="467"/>
      <c r="K209" s="467"/>
    </row>
    <row r="210" spans="2:11" s="466" customFormat="1" ht="72">
      <c r="B210" s="874" t="s">
        <v>368</v>
      </c>
      <c r="C210" s="875"/>
      <c r="D210" s="875"/>
      <c r="E210" s="876"/>
      <c r="F210" s="788" t="s">
        <v>623</v>
      </c>
      <c r="G210" s="788" t="s">
        <v>624</v>
      </c>
      <c r="H210" s="788" t="s">
        <v>509</v>
      </c>
      <c r="J210" s="467"/>
      <c r="K210" s="467"/>
    </row>
    <row r="211" spans="2:11" s="466" customFormat="1" ht="12">
      <c r="B211" s="886"/>
      <c r="C211" s="887"/>
      <c r="D211" s="887"/>
      <c r="E211" s="888"/>
      <c r="F211" s="309"/>
      <c r="G211" s="309"/>
      <c r="H211" s="468">
        <f>+F211-G211</f>
        <v>0</v>
      </c>
      <c r="J211" s="467"/>
      <c r="K211" s="467"/>
    </row>
    <row r="212" spans="2:11" s="466" customFormat="1" ht="12">
      <c r="B212" s="321"/>
      <c r="C212" s="322"/>
      <c r="D212" s="322"/>
      <c r="E212" s="323"/>
      <c r="F212" s="308"/>
      <c r="G212" s="308"/>
      <c r="H212" s="389">
        <f t="shared" ref="H212:H213" si="18">+F212-G212</f>
        <v>0</v>
      </c>
      <c r="J212" s="467"/>
      <c r="K212" s="467"/>
    </row>
    <row r="213" spans="2:11" s="466" customFormat="1" ht="12">
      <c r="B213" s="324"/>
      <c r="C213" s="325"/>
      <c r="D213" s="325"/>
      <c r="E213" s="326"/>
      <c r="F213" s="310"/>
      <c r="G213" s="310"/>
      <c r="H213" s="469">
        <f t="shared" si="18"/>
        <v>0</v>
      </c>
      <c r="J213" s="467"/>
      <c r="K213" s="467"/>
    </row>
    <row r="214" spans="2:11" s="466" customFormat="1" ht="12">
      <c r="B214" s="871" t="s">
        <v>369</v>
      </c>
      <c r="C214" s="872"/>
      <c r="D214" s="872"/>
      <c r="E214" s="873"/>
      <c r="F214" s="393">
        <f>SUM(F211:F213)</f>
        <v>0</v>
      </c>
      <c r="G214" s="393">
        <f t="shared" ref="G214:H214" si="19">SUM(G211:G213)</f>
        <v>0</v>
      </c>
      <c r="H214" s="393">
        <f t="shared" si="19"/>
        <v>0</v>
      </c>
      <c r="J214" s="467"/>
      <c r="K214" s="467"/>
    </row>
    <row r="215" spans="2:11" s="466" customFormat="1" ht="12">
      <c r="B215" s="471"/>
      <c r="C215" s="471"/>
      <c r="D215" s="471"/>
      <c r="E215" s="471"/>
      <c r="F215" s="471"/>
      <c r="J215" s="467"/>
      <c r="K215" s="467"/>
    </row>
    <row r="216" spans="2:11" s="466" customFormat="1">
      <c r="B216" s="497" t="s">
        <v>625</v>
      </c>
      <c r="C216" s="454"/>
      <c r="D216" s="465"/>
      <c r="E216" s="465"/>
      <c r="F216" s="465"/>
      <c r="J216" s="467"/>
      <c r="K216" s="467"/>
    </row>
    <row r="217" spans="2:11" s="466" customFormat="1" ht="84">
      <c r="B217" s="874" t="s">
        <v>368</v>
      </c>
      <c r="C217" s="875"/>
      <c r="D217" s="875"/>
      <c r="E217" s="876"/>
      <c r="F217" s="788" t="s">
        <v>626</v>
      </c>
      <c r="G217" s="788" t="s">
        <v>627</v>
      </c>
      <c r="H217" s="788" t="s">
        <v>509</v>
      </c>
      <c r="J217" s="467"/>
      <c r="K217" s="467"/>
    </row>
    <row r="218" spans="2:11" s="466" customFormat="1" ht="12">
      <c r="B218" s="889" t="s">
        <v>628</v>
      </c>
      <c r="C218" s="890"/>
      <c r="D218" s="890"/>
      <c r="E218" s="891"/>
      <c r="F218" s="313"/>
      <c r="G218" s="313"/>
      <c r="H218" s="493">
        <f>+G218-F218</f>
        <v>0</v>
      </c>
      <c r="J218" s="467"/>
      <c r="K218" s="467"/>
    </row>
    <row r="219" spans="2:11" s="466" customFormat="1" ht="12">
      <c r="B219" s="871" t="s">
        <v>369</v>
      </c>
      <c r="C219" s="872"/>
      <c r="D219" s="872"/>
      <c r="E219" s="873"/>
      <c r="F219" s="393">
        <f>SUM(F218:F218)</f>
        <v>0</v>
      </c>
      <c r="G219" s="393">
        <f>SUM(G218:G218)</f>
        <v>0</v>
      </c>
      <c r="H219" s="393">
        <f>SUM(H218:H218)</f>
        <v>0</v>
      </c>
      <c r="J219" s="467"/>
      <c r="K219" s="467"/>
    </row>
    <row r="220" spans="2:11" s="466" customFormat="1" ht="12">
      <c r="B220" s="471"/>
      <c r="C220" s="471"/>
      <c r="D220" s="471"/>
      <c r="E220" s="471"/>
      <c r="F220" s="471"/>
      <c r="J220" s="467"/>
      <c r="K220" s="467"/>
    </row>
    <row r="221" spans="2:11" s="466" customFormat="1">
      <c r="B221" s="497" t="s">
        <v>629</v>
      </c>
      <c r="C221" s="454"/>
      <c r="D221" s="465"/>
      <c r="J221" s="467"/>
      <c r="K221" s="467"/>
    </row>
    <row r="222" spans="2:11" s="466" customFormat="1" ht="12">
      <c r="B222" s="506" t="s">
        <v>368</v>
      </c>
      <c r="C222" s="507"/>
      <c r="D222" s="507"/>
      <c r="E222" s="507"/>
      <c r="F222" s="507"/>
      <c r="G222" s="785" t="s">
        <v>477</v>
      </c>
      <c r="H222" s="788" t="s">
        <v>509</v>
      </c>
      <c r="J222" s="467"/>
      <c r="K222" s="467"/>
    </row>
    <row r="223" spans="2:11" s="466" customFormat="1" ht="12">
      <c r="B223" s="865" t="s">
        <v>630</v>
      </c>
      <c r="C223" s="866"/>
      <c r="D223" s="866"/>
      <c r="E223" s="866"/>
      <c r="F223" s="867"/>
      <c r="G223" s="309"/>
      <c r="H223" s="468">
        <f>+G223</f>
        <v>0</v>
      </c>
      <c r="J223" s="467"/>
      <c r="K223" s="467"/>
    </row>
    <row r="224" spans="2:11" s="466" customFormat="1" ht="12">
      <c r="B224" s="883" t="s">
        <v>631</v>
      </c>
      <c r="C224" s="884"/>
      <c r="D224" s="884"/>
      <c r="E224" s="884"/>
      <c r="F224" s="885"/>
      <c r="G224" s="308"/>
      <c r="H224" s="389">
        <f>-G224</f>
        <v>0</v>
      </c>
      <c r="J224" s="467"/>
      <c r="K224" s="467"/>
    </row>
    <row r="225" spans="2:11" s="466" customFormat="1" ht="12">
      <c r="B225" s="871" t="s">
        <v>369</v>
      </c>
      <c r="C225" s="872"/>
      <c r="D225" s="872"/>
      <c r="E225" s="872"/>
      <c r="F225" s="872"/>
      <c r="G225" s="873"/>
      <c r="H225" s="393">
        <f>SUM(H223:H224)</f>
        <v>0</v>
      </c>
      <c r="J225" s="467"/>
      <c r="K225" s="467"/>
    </row>
    <row r="226" spans="2:11" s="466" customFormat="1" ht="12">
      <c r="J226" s="467"/>
      <c r="K226" s="467"/>
    </row>
    <row r="227" spans="2:11" s="466" customFormat="1">
      <c r="B227" s="497" t="s">
        <v>632</v>
      </c>
      <c r="C227" s="454"/>
      <c r="D227" s="465"/>
      <c r="E227" s="465"/>
      <c r="F227" s="465"/>
      <c r="J227" s="467"/>
      <c r="K227" s="467"/>
    </row>
    <row r="228" spans="2:11" s="466" customFormat="1" ht="48">
      <c r="B228" s="788" t="s">
        <v>368</v>
      </c>
      <c r="C228" s="901" t="s">
        <v>392</v>
      </c>
      <c r="D228" s="902"/>
      <c r="E228" s="903"/>
      <c r="F228" s="788" t="s">
        <v>633</v>
      </c>
      <c r="G228" s="788" t="s">
        <v>634</v>
      </c>
      <c r="H228" s="788" t="s">
        <v>509</v>
      </c>
      <c r="J228" s="467"/>
      <c r="K228" s="467"/>
    </row>
    <row r="229" spans="2:11" s="466" customFormat="1" ht="12">
      <c r="B229" s="314"/>
      <c r="C229" s="877"/>
      <c r="D229" s="878"/>
      <c r="E229" s="879"/>
      <c r="F229" s="309"/>
      <c r="G229" s="309"/>
      <c r="H229" s="468">
        <f>+F229-G229</f>
        <v>0</v>
      </c>
      <c r="J229" s="467"/>
      <c r="K229" s="467"/>
    </row>
    <row r="230" spans="2:11" s="466" customFormat="1" ht="12">
      <c r="B230" s="315"/>
      <c r="C230" s="862"/>
      <c r="D230" s="863"/>
      <c r="E230" s="864"/>
      <c r="F230" s="308"/>
      <c r="G230" s="308"/>
      <c r="H230" s="389">
        <f t="shared" ref="H230:H233" si="20">+F230-G230</f>
        <v>0</v>
      </c>
      <c r="J230" s="467"/>
      <c r="K230" s="467"/>
    </row>
    <row r="231" spans="2:11" s="466" customFormat="1" ht="12">
      <c r="B231" s="315"/>
      <c r="C231" s="862"/>
      <c r="D231" s="863"/>
      <c r="E231" s="864"/>
      <c r="F231" s="308"/>
      <c r="G231" s="308"/>
      <c r="H231" s="389">
        <f t="shared" si="20"/>
        <v>0</v>
      </c>
      <c r="J231" s="467"/>
      <c r="K231" s="467"/>
    </row>
    <row r="232" spans="2:11" s="466" customFormat="1" ht="12">
      <c r="B232" s="315"/>
      <c r="C232" s="862"/>
      <c r="D232" s="863"/>
      <c r="E232" s="864"/>
      <c r="F232" s="308"/>
      <c r="G232" s="308"/>
      <c r="H232" s="389">
        <f t="shared" si="20"/>
        <v>0</v>
      </c>
      <c r="J232" s="467"/>
      <c r="K232" s="467"/>
    </row>
    <row r="233" spans="2:11" s="466" customFormat="1" ht="12">
      <c r="B233" s="316"/>
      <c r="C233" s="880"/>
      <c r="D233" s="881"/>
      <c r="E233" s="882"/>
      <c r="F233" s="310"/>
      <c r="G233" s="310"/>
      <c r="H233" s="469">
        <f t="shared" si="20"/>
        <v>0</v>
      </c>
      <c r="J233" s="467"/>
      <c r="K233" s="467"/>
    </row>
    <row r="234" spans="2:11" s="466" customFormat="1" ht="12">
      <c r="B234" s="871" t="s">
        <v>369</v>
      </c>
      <c r="C234" s="872"/>
      <c r="D234" s="872"/>
      <c r="E234" s="873"/>
      <c r="F234" s="393">
        <f>SUM(F229:F233)</f>
        <v>0</v>
      </c>
      <c r="G234" s="393">
        <f>SUM(G229:G233)</f>
        <v>0</v>
      </c>
      <c r="H234" s="393">
        <f>SUM(H229:H233)</f>
        <v>0</v>
      </c>
      <c r="J234" s="467"/>
      <c r="K234" s="467"/>
    </row>
    <row r="235" spans="2:11">
      <c r="H235" s="448"/>
      <c r="I235" s="448"/>
    </row>
    <row r="236" spans="2:11" s="466" customFormat="1">
      <c r="B236" s="497" t="s">
        <v>635</v>
      </c>
      <c r="C236" s="454"/>
      <c r="D236" s="465"/>
      <c r="E236" s="465"/>
      <c r="F236" s="465"/>
      <c r="J236" s="467"/>
      <c r="K236" s="467"/>
    </row>
    <row r="237" spans="2:11" s="466" customFormat="1" ht="12">
      <c r="B237" s="874" t="s">
        <v>368</v>
      </c>
      <c r="C237" s="875"/>
      <c r="D237" s="875"/>
      <c r="E237" s="875"/>
      <c r="F237" s="875"/>
      <c r="G237" s="876"/>
      <c r="H237" s="788" t="s">
        <v>636</v>
      </c>
      <c r="J237" s="467"/>
      <c r="K237" s="467"/>
    </row>
    <row r="238" spans="2:11" s="466" customFormat="1" ht="12">
      <c r="B238" s="877"/>
      <c r="C238" s="878"/>
      <c r="D238" s="878"/>
      <c r="E238" s="878"/>
      <c r="F238" s="878"/>
      <c r="G238" s="879"/>
      <c r="H238" s="309"/>
      <c r="J238" s="467"/>
      <c r="K238" s="467"/>
    </row>
    <row r="239" spans="2:11" s="466" customFormat="1" ht="12">
      <c r="B239" s="862"/>
      <c r="C239" s="863"/>
      <c r="D239" s="863"/>
      <c r="E239" s="863"/>
      <c r="F239" s="863"/>
      <c r="G239" s="864"/>
      <c r="H239" s="308"/>
      <c r="J239" s="467"/>
      <c r="K239" s="467"/>
    </row>
    <row r="240" spans="2:11" s="466" customFormat="1" ht="12">
      <c r="B240" s="862"/>
      <c r="C240" s="863"/>
      <c r="D240" s="863"/>
      <c r="E240" s="863"/>
      <c r="F240" s="863"/>
      <c r="G240" s="864"/>
      <c r="H240" s="308"/>
      <c r="J240" s="467"/>
      <c r="K240" s="467"/>
    </row>
    <row r="241" spans="2:11" s="466" customFormat="1" ht="12">
      <c r="B241" s="862"/>
      <c r="C241" s="863"/>
      <c r="D241" s="863"/>
      <c r="E241" s="863"/>
      <c r="F241" s="863"/>
      <c r="G241" s="864"/>
      <c r="H241" s="308"/>
      <c r="J241" s="467"/>
      <c r="K241" s="467"/>
    </row>
    <row r="242" spans="2:11" s="466" customFormat="1" ht="12">
      <c r="B242" s="880"/>
      <c r="C242" s="881"/>
      <c r="D242" s="881"/>
      <c r="E242" s="881"/>
      <c r="F242" s="881"/>
      <c r="G242" s="882"/>
      <c r="H242" s="310"/>
      <c r="J242" s="467"/>
      <c r="K242" s="467"/>
    </row>
    <row r="243" spans="2:11" s="466" customFormat="1" ht="12">
      <c r="B243" s="871" t="s">
        <v>369</v>
      </c>
      <c r="C243" s="872"/>
      <c r="D243" s="872"/>
      <c r="E243" s="872"/>
      <c r="F243" s="872"/>
      <c r="G243" s="873"/>
      <c r="H243" s="393">
        <f>SUM(H238:H242)</f>
        <v>0</v>
      </c>
      <c r="J243" s="467"/>
      <c r="K243" s="467"/>
    </row>
    <row r="244" spans="2:11">
      <c r="H244" s="448"/>
      <c r="I244" s="448"/>
    </row>
    <row r="245" spans="2:11">
      <c r="H245" s="448"/>
      <c r="I245" s="448"/>
    </row>
    <row r="246" spans="2:11">
      <c r="H246" s="448"/>
      <c r="I246" s="448"/>
    </row>
    <row r="247" spans="2:11" ht="15.75">
      <c r="B247" s="904" t="s">
        <v>448</v>
      </c>
      <c r="C247" s="904"/>
      <c r="D247" s="904"/>
      <c r="E247" s="904"/>
      <c r="F247" s="904"/>
      <c r="G247" s="904"/>
      <c r="H247" s="904"/>
      <c r="I247" s="448"/>
    </row>
    <row r="248" spans="2:11">
      <c r="H248" s="448"/>
    </row>
    <row r="249" spans="2:11" s="466" customFormat="1" ht="48">
      <c r="B249" s="788" t="s">
        <v>368</v>
      </c>
      <c r="C249" s="901" t="s">
        <v>392</v>
      </c>
      <c r="D249" s="902"/>
      <c r="E249" s="903"/>
      <c r="F249" s="788" t="s">
        <v>633</v>
      </c>
      <c r="G249" s="788" t="s">
        <v>634</v>
      </c>
      <c r="H249" s="788" t="s">
        <v>509</v>
      </c>
      <c r="J249" s="467"/>
      <c r="K249" s="467"/>
    </row>
    <row r="250" spans="2:11" s="466" customFormat="1" ht="12">
      <c r="B250" s="314"/>
      <c r="C250" s="877"/>
      <c r="D250" s="878"/>
      <c r="E250" s="879"/>
      <c r="F250" s="309"/>
      <c r="G250" s="309"/>
      <c r="H250" s="468">
        <f>+F250-G250</f>
        <v>0</v>
      </c>
      <c r="J250" s="467"/>
      <c r="K250" s="467"/>
    </row>
    <row r="251" spans="2:11" s="466" customFormat="1" ht="12">
      <c r="B251" s="315"/>
      <c r="C251" s="862"/>
      <c r="D251" s="863"/>
      <c r="E251" s="864"/>
      <c r="F251" s="308"/>
      <c r="G251" s="308"/>
      <c r="H251" s="389">
        <f t="shared" ref="H251:H254" si="21">+F251-G251</f>
        <v>0</v>
      </c>
      <c r="J251" s="467"/>
      <c r="K251" s="467"/>
    </row>
    <row r="252" spans="2:11" s="466" customFormat="1" ht="12">
      <c r="B252" s="315"/>
      <c r="C252" s="862"/>
      <c r="D252" s="863"/>
      <c r="E252" s="864"/>
      <c r="F252" s="308"/>
      <c r="G252" s="308"/>
      <c r="H252" s="389">
        <f t="shared" si="21"/>
        <v>0</v>
      </c>
      <c r="J252" s="467"/>
      <c r="K252" s="467"/>
    </row>
    <row r="253" spans="2:11" s="466" customFormat="1" ht="12">
      <c r="B253" s="315"/>
      <c r="C253" s="862"/>
      <c r="D253" s="863"/>
      <c r="E253" s="864"/>
      <c r="F253" s="308"/>
      <c r="G253" s="308"/>
      <c r="H253" s="389">
        <f t="shared" si="21"/>
        <v>0</v>
      </c>
      <c r="J253" s="467"/>
      <c r="K253" s="467"/>
    </row>
    <row r="254" spans="2:11" s="466" customFormat="1" ht="12">
      <c r="B254" s="316"/>
      <c r="C254" s="880"/>
      <c r="D254" s="881"/>
      <c r="E254" s="882"/>
      <c r="F254" s="310"/>
      <c r="G254" s="310"/>
      <c r="H254" s="469">
        <f t="shared" si="21"/>
        <v>0</v>
      </c>
      <c r="J254" s="467"/>
      <c r="K254" s="467"/>
    </row>
    <row r="255" spans="2:11" s="466" customFormat="1" ht="12">
      <c r="B255" s="871" t="s">
        <v>369</v>
      </c>
      <c r="C255" s="872"/>
      <c r="D255" s="872"/>
      <c r="E255" s="873"/>
      <c r="F255" s="393">
        <f>SUM(F250:F254)</f>
        <v>0</v>
      </c>
      <c r="G255" s="393">
        <f>SUM(G250:G254)</f>
        <v>0</v>
      </c>
      <c r="H255" s="393">
        <f>SUM(H250:H254)</f>
        <v>0</v>
      </c>
      <c r="J255" s="467"/>
      <c r="K255" s="467"/>
    </row>
  </sheetData>
  <mergeCells count="155">
    <mergeCell ref="B9:G9"/>
    <mergeCell ref="B10:G10"/>
    <mergeCell ref="B11:G11"/>
    <mergeCell ref="B12:G12"/>
    <mergeCell ref="B13:G13"/>
    <mergeCell ref="B14:G14"/>
    <mergeCell ref="B2:H2"/>
    <mergeCell ref="B4:H4"/>
    <mergeCell ref="B6:G6"/>
    <mergeCell ref="B7:G7"/>
    <mergeCell ref="B8:G8"/>
    <mergeCell ref="B23:G23"/>
    <mergeCell ref="B24:G24"/>
    <mergeCell ref="B26:G26"/>
    <mergeCell ref="B28:G28"/>
    <mergeCell ref="B29:G29"/>
    <mergeCell ref="B30:G30"/>
    <mergeCell ref="B16:G16"/>
    <mergeCell ref="B17:G17"/>
    <mergeCell ref="B18:G18"/>
    <mergeCell ref="B19:G19"/>
    <mergeCell ref="B20:G20"/>
    <mergeCell ref="B22:G22"/>
    <mergeCell ref="B37:G37"/>
    <mergeCell ref="B38:G38"/>
    <mergeCell ref="B39:G39"/>
    <mergeCell ref="B40:G40"/>
    <mergeCell ref="B41:G41"/>
    <mergeCell ref="B42:G42"/>
    <mergeCell ref="B31:G31"/>
    <mergeCell ref="B32:G32"/>
    <mergeCell ref="B33:G33"/>
    <mergeCell ref="B34:G34"/>
    <mergeCell ref="B35:G35"/>
    <mergeCell ref="B36:G36"/>
    <mergeCell ref="B50:G50"/>
    <mergeCell ref="B52:G52"/>
    <mergeCell ref="B54:G54"/>
    <mergeCell ref="B58:H58"/>
    <mergeCell ref="B90:G90"/>
    <mergeCell ref="B91:G91"/>
    <mergeCell ref="B43:G43"/>
    <mergeCell ref="B44:G44"/>
    <mergeCell ref="B45:G45"/>
    <mergeCell ref="B46:G46"/>
    <mergeCell ref="B47:G47"/>
    <mergeCell ref="B48:G48"/>
    <mergeCell ref="B100:E100"/>
    <mergeCell ref="B101:E101"/>
    <mergeCell ref="B102:E102"/>
    <mergeCell ref="B103:E103"/>
    <mergeCell ref="B104:E104"/>
    <mergeCell ref="B105:E105"/>
    <mergeCell ref="B92:G92"/>
    <mergeCell ref="B93:G93"/>
    <mergeCell ref="B94:G94"/>
    <mergeCell ref="B97:E97"/>
    <mergeCell ref="B98:E98"/>
    <mergeCell ref="B99:E99"/>
    <mergeCell ref="B106:E106"/>
    <mergeCell ref="B133:E133"/>
    <mergeCell ref="B134:E134"/>
    <mergeCell ref="B135:E135"/>
    <mergeCell ref="B136:E136"/>
    <mergeCell ref="B137:E137"/>
    <mergeCell ref="B109:H109"/>
    <mergeCell ref="B112:F112"/>
    <mergeCell ref="B113:F113"/>
    <mergeCell ref="B114:F114"/>
    <mergeCell ref="B115:F115"/>
    <mergeCell ref="B116:F116"/>
    <mergeCell ref="B117:F117"/>
    <mergeCell ref="B118:F118"/>
    <mergeCell ref="B121:H121"/>
    <mergeCell ref="H165:H166"/>
    <mergeCell ref="B167:B168"/>
    <mergeCell ref="H167:H168"/>
    <mergeCell ref="C168:F168"/>
    <mergeCell ref="B157:E157"/>
    <mergeCell ref="B158:E158"/>
    <mergeCell ref="B159:E159"/>
    <mergeCell ref="B162:F162"/>
    <mergeCell ref="B140:F140"/>
    <mergeCell ref="B141:F141"/>
    <mergeCell ref="B142:G142"/>
    <mergeCell ref="B145:F145"/>
    <mergeCell ref="B146:F146"/>
    <mergeCell ref="B147:G147"/>
    <mergeCell ref="B197:E197"/>
    <mergeCell ref="B198:E198"/>
    <mergeCell ref="B181:F181"/>
    <mergeCell ref="B182:G182"/>
    <mergeCell ref="B185:F185"/>
    <mergeCell ref="B186:F186"/>
    <mergeCell ref="B187:F187"/>
    <mergeCell ref="B188:G188"/>
    <mergeCell ref="B170:G170"/>
    <mergeCell ref="B174:F174"/>
    <mergeCell ref="B175:F175"/>
    <mergeCell ref="B176:G176"/>
    <mergeCell ref="B179:F179"/>
    <mergeCell ref="B180:F180"/>
    <mergeCell ref="B191:E191"/>
    <mergeCell ref="B192:E192"/>
    <mergeCell ref="B193:F193"/>
    <mergeCell ref="B194:G194"/>
    <mergeCell ref="B255:E255"/>
    <mergeCell ref="B240:G240"/>
    <mergeCell ref="B241:G241"/>
    <mergeCell ref="B242:G242"/>
    <mergeCell ref="B243:G243"/>
    <mergeCell ref="B247:H247"/>
    <mergeCell ref="B234:E234"/>
    <mergeCell ref="B237:G237"/>
    <mergeCell ref="B238:G238"/>
    <mergeCell ref="B239:G239"/>
    <mergeCell ref="C249:E249"/>
    <mergeCell ref="C250:E250"/>
    <mergeCell ref="C251:E251"/>
    <mergeCell ref="C252:E252"/>
    <mergeCell ref="C253:E253"/>
    <mergeCell ref="C254:E254"/>
    <mergeCell ref="C233:E233"/>
    <mergeCell ref="B224:F224"/>
    <mergeCell ref="B225:G225"/>
    <mergeCell ref="B211:E211"/>
    <mergeCell ref="B214:E214"/>
    <mergeCell ref="B217:E217"/>
    <mergeCell ref="B218:E218"/>
    <mergeCell ref="B219:E219"/>
    <mergeCell ref="B122:B123"/>
    <mergeCell ref="C163:F163"/>
    <mergeCell ref="C164:F164"/>
    <mergeCell ref="C165:F165"/>
    <mergeCell ref="C166:F166"/>
    <mergeCell ref="C167:F167"/>
    <mergeCell ref="B150:C150"/>
    <mergeCell ref="B151:C151"/>
    <mergeCell ref="B152:C152"/>
    <mergeCell ref="B153:C153"/>
    <mergeCell ref="B165:B166"/>
    <mergeCell ref="B154:C154"/>
    <mergeCell ref="C169:F169"/>
    <mergeCell ref="C228:E228"/>
    <mergeCell ref="C229:E229"/>
    <mergeCell ref="C230:E230"/>
    <mergeCell ref="C231:E231"/>
    <mergeCell ref="C232:E232"/>
    <mergeCell ref="B223:F223"/>
    <mergeCell ref="B199:F199"/>
    <mergeCell ref="B200:G200"/>
    <mergeCell ref="B203:E203"/>
    <mergeCell ref="B204:E204"/>
    <mergeCell ref="B207:E207"/>
    <mergeCell ref="B210:E210"/>
  </mergeCells>
  <pageMargins left="0.39370078740157483" right="0.39370078740157483" top="0.39370078740157483" bottom="0.39370078740157483" header="0.51181102362204722" footer="0.51181102362204722"/>
  <pageSetup paperSize="8" scale="82"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L251"/>
  <sheetViews>
    <sheetView showGridLines="0" view="pageBreakPreview" zoomScaleNormal="100" zoomScaleSheetLayoutView="100" zoomScalePageLayoutView="70" workbookViewId="0">
      <selection activeCell="B58" sqref="B58:H58"/>
    </sheetView>
  </sheetViews>
  <sheetFormatPr defaultColWidth="11.42578125" defaultRowHeight="12.75"/>
  <cols>
    <col min="1" max="1" width="3.140625" style="447" customWidth="1"/>
    <col min="2" max="2" width="60.28515625" style="447" customWidth="1"/>
    <col min="3" max="8" width="16" style="447" customWidth="1"/>
    <col min="9" max="9" width="3.42578125" style="447" customWidth="1"/>
    <col min="10" max="10" width="5.7109375" style="448" customWidth="1"/>
    <col min="11" max="11" width="11.42578125" style="448"/>
    <col min="12" max="16384" width="11.42578125" style="447"/>
  </cols>
  <sheetData>
    <row r="2" spans="2:9" s="448" customFormat="1" ht="20.25">
      <c r="B2" s="978" t="s">
        <v>443</v>
      </c>
      <c r="C2" s="978"/>
      <c r="D2" s="978"/>
      <c r="E2" s="978"/>
      <c r="F2" s="978"/>
      <c r="G2" s="978"/>
      <c r="H2" s="978"/>
      <c r="I2" s="449"/>
    </row>
    <row r="3" spans="2:9" s="452" customFormat="1" ht="19.5">
      <c r="B3" s="450"/>
      <c r="C3" s="450"/>
      <c r="D3" s="450"/>
      <c r="E3" s="450"/>
      <c r="F3" s="450"/>
      <c r="G3" s="450"/>
      <c r="H3" s="450"/>
      <c r="I3" s="451"/>
    </row>
    <row r="4" spans="2:9" s="452" customFormat="1" ht="19.5">
      <c r="B4" s="979" t="str">
        <f>+'1.1.5_RA1_ESTABILITAT_PRESSUPOS'!B9</f>
        <v>Nom Organisme autònom / Consorci adscrit 1</v>
      </c>
      <c r="C4" s="980"/>
      <c r="D4" s="980"/>
      <c r="E4" s="980"/>
      <c r="F4" s="980"/>
      <c r="G4" s="980"/>
      <c r="H4" s="981"/>
      <c r="I4" s="453"/>
    </row>
    <row r="5" spans="2:9" s="448" customFormat="1">
      <c r="B5" s="454"/>
      <c r="C5" s="454"/>
      <c r="D5" s="447"/>
      <c r="E5" s="447"/>
      <c r="F5" s="447"/>
      <c r="G5" s="447"/>
      <c r="H5" s="447"/>
      <c r="I5" s="447"/>
    </row>
    <row r="6" spans="2:9" s="448" customFormat="1" ht="38.25">
      <c r="B6" s="960" t="s">
        <v>457</v>
      </c>
      <c r="C6" s="961"/>
      <c r="D6" s="961"/>
      <c r="E6" s="961"/>
      <c r="F6" s="961"/>
      <c r="G6" s="962"/>
      <c r="H6" s="455" t="s">
        <v>458</v>
      </c>
      <c r="I6" s="447"/>
    </row>
    <row r="7" spans="2:9" s="448" customFormat="1">
      <c r="B7" s="982" t="s">
        <v>459</v>
      </c>
      <c r="C7" s="983"/>
      <c r="D7" s="983"/>
      <c r="E7" s="983"/>
      <c r="F7" s="983"/>
      <c r="G7" s="984"/>
      <c r="H7" s="304"/>
      <c r="I7" s="447"/>
    </row>
    <row r="8" spans="2:9" s="448" customFormat="1">
      <c r="B8" s="972" t="s">
        <v>460</v>
      </c>
      <c r="C8" s="973"/>
      <c r="D8" s="973"/>
      <c r="E8" s="973"/>
      <c r="F8" s="973"/>
      <c r="G8" s="974"/>
      <c r="H8" s="305"/>
      <c r="I8" s="447"/>
    </row>
    <row r="9" spans="2:9" s="448" customFormat="1">
      <c r="B9" s="972" t="s">
        <v>461</v>
      </c>
      <c r="C9" s="973"/>
      <c r="D9" s="973"/>
      <c r="E9" s="973"/>
      <c r="F9" s="973"/>
      <c r="G9" s="974"/>
      <c r="H9" s="305"/>
      <c r="I9" s="447"/>
    </row>
    <row r="10" spans="2:9" s="448" customFormat="1">
      <c r="B10" s="972" t="s">
        <v>462</v>
      </c>
      <c r="C10" s="973"/>
      <c r="D10" s="973"/>
      <c r="E10" s="973"/>
      <c r="F10" s="973"/>
      <c r="G10" s="974"/>
      <c r="H10" s="305"/>
      <c r="I10" s="447"/>
    </row>
    <row r="11" spans="2:9" s="448" customFormat="1">
      <c r="B11" s="972" t="s">
        <v>463</v>
      </c>
      <c r="C11" s="973"/>
      <c r="D11" s="973"/>
      <c r="E11" s="973"/>
      <c r="F11" s="973"/>
      <c r="G11" s="974"/>
      <c r="H11" s="305"/>
      <c r="I11" s="447"/>
    </row>
    <row r="12" spans="2:9" s="448" customFormat="1">
      <c r="B12" s="972" t="s">
        <v>464</v>
      </c>
      <c r="C12" s="973"/>
      <c r="D12" s="973"/>
      <c r="E12" s="973"/>
      <c r="F12" s="973"/>
      <c r="G12" s="974"/>
      <c r="H12" s="305"/>
      <c r="I12" s="447"/>
    </row>
    <row r="13" spans="2:9" s="448" customFormat="1">
      <c r="B13" s="988" t="s">
        <v>465</v>
      </c>
      <c r="C13" s="989"/>
      <c r="D13" s="989"/>
      <c r="E13" s="989"/>
      <c r="F13" s="989"/>
      <c r="G13" s="990"/>
      <c r="H13" s="306"/>
      <c r="I13" s="447"/>
    </row>
    <row r="14" spans="2:9" s="448" customFormat="1">
      <c r="B14" s="960" t="s">
        <v>466</v>
      </c>
      <c r="C14" s="961"/>
      <c r="D14" s="961"/>
      <c r="E14" s="961"/>
      <c r="F14" s="961"/>
      <c r="G14" s="962"/>
      <c r="H14" s="456">
        <f>SUM(H7:H13)</f>
        <v>0</v>
      </c>
      <c r="I14" s="447"/>
    </row>
    <row r="15" spans="2:9" s="448" customFormat="1">
      <c r="B15" s="457"/>
      <c r="C15" s="457"/>
      <c r="D15" s="458"/>
      <c r="E15" s="447"/>
      <c r="F15" s="447"/>
      <c r="G15" s="447"/>
      <c r="H15" s="447"/>
      <c r="I15" s="447"/>
    </row>
    <row r="16" spans="2:9" ht="25.5">
      <c r="B16" s="960" t="s">
        <v>467</v>
      </c>
      <c r="C16" s="961"/>
      <c r="D16" s="961"/>
      <c r="E16" s="961"/>
      <c r="F16" s="961"/>
      <c r="G16" s="962"/>
      <c r="H16" s="455" t="s">
        <v>468</v>
      </c>
    </row>
    <row r="17" spans="2:8">
      <c r="B17" s="938" t="s">
        <v>469</v>
      </c>
      <c r="C17" s="939"/>
      <c r="D17" s="939"/>
      <c r="E17" s="939"/>
      <c r="F17" s="939"/>
      <c r="G17" s="940"/>
      <c r="H17" s="304"/>
    </row>
    <row r="18" spans="2:8">
      <c r="B18" s="941" t="s">
        <v>470</v>
      </c>
      <c r="C18" s="942"/>
      <c r="D18" s="942"/>
      <c r="E18" s="942"/>
      <c r="F18" s="942"/>
      <c r="G18" s="943"/>
      <c r="H18" s="305"/>
    </row>
    <row r="19" spans="2:8">
      <c r="B19" s="941" t="s">
        <v>471</v>
      </c>
      <c r="C19" s="942"/>
      <c r="D19" s="942"/>
      <c r="E19" s="942"/>
      <c r="F19" s="942"/>
      <c r="G19" s="943"/>
      <c r="H19" s="305"/>
    </row>
    <row r="20" spans="2:8">
      <c r="B20" s="941" t="s">
        <v>462</v>
      </c>
      <c r="C20" s="942"/>
      <c r="D20" s="942"/>
      <c r="E20" s="942"/>
      <c r="F20" s="942"/>
      <c r="G20" s="943"/>
      <c r="H20" s="305"/>
    </row>
    <row r="21" spans="2:8">
      <c r="B21" s="782" t="s">
        <v>472</v>
      </c>
      <c r="C21" s="783"/>
      <c r="D21" s="783"/>
      <c r="E21" s="783"/>
      <c r="F21" s="783"/>
      <c r="G21" s="784"/>
      <c r="H21" s="305"/>
    </row>
    <row r="22" spans="2:8">
      <c r="B22" s="941" t="s">
        <v>473</v>
      </c>
      <c r="C22" s="942"/>
      <c r="D22" s="942"/>
      <c r="E22" s="942"/>
      <c r="F22" s="942"/>
      <c r="G22" s="943"/>
      <c r="H22" s="305"/>
    </row>
    <row r="23" spans="2:8">
      <c r="B23" s="944" t="s">
        <v>465</v>
      </c>
      <c r="C23" s="945"/>
      <c r="D23" s="945"/>
      <c r="E23" s="945"/>
      <c r="F23" s="945"/>
      <c r="G23" s="946"/>
      <c r="H23" s="307"/>
    </row>
    <row r="24" spans="2:8">
      <c r="B24" s="960" t="s">
        <v>474</v>
      </c>
      <c r="C24" s="961"/>
      <c r="D24" s="961"/>
      <c r="E24" s="961"/>
      <c r="F24" s="961"/>
      <c r="G24" s="962"/>
      <c r="H24" s="456">
        <f>SUM(H17:H23)</f>
        <v>0</v>
      </c>
    </row>
    <row r="25" spans="2:8">
      <c r="B25" s="457"/>
      <c r="C25" s="457"/>
      <c r="D25" s="458"/>
    </row>
    <row r="26" spans="2:8">
      <c r="B26" s="963" t="s">
        <v>475</v>
      </c>
      <c r="C26" s="964"/>
      <c r="D26" s="964"/>
      <c r="E26" s="964"/>
      <c r="F26" s="964"/>
      <c r="G26" s="965"/>
      <c r="H26" s="459">
        <f>+H14-H24</f>
        <v>0</v>
      </c>
    </row>
    <row r="28" spans="2:8">
      <c r="B28" s="966" t="s">
        <v>476</v>
      </c>
      <c r="C28" s="967"/>
      <c r="D28" s="967"/>
      <c r="E28" s="967"/>
      <c r="F28" s="967"/>
      <c r="G28" s="968"/>
      <c r="H28" s="460" t="s">
        <v>477</v>
      </c>
    </row>
    <row r="29" spans="2:8">
      <c r="B29" s="969" t="s">
        <v>478</v>
      </c>
      <c r="C29" s="970"/>
      <c r="D29" s="970"/>
      <c r="E29" s="970"/>
      <c r="F29" s="970"/>
      <c r="G29" s="971"/>
      <c r="H29" s="276">
        <f>+H87</f>
        <v>0</v>
      </c>
    </row>
    <row r="30" spans="2:8">
      <c r="B30" s="957" t="s">
        <v>479</v>
      </c>
      <c r="C30" s="958"/>
      <c r="D30" s="958"/>
      <c r="E30" s="958"/>
      <c r="F30" s="958"/>
      <c r="G30" s="959"/>
      <c r="H30" s="277">
        <v>0</v>
      </c>
    </row>
    <row r="31" spans="2:8">
      <c r="B31" s="957" t="s">
        <v>480</v>
      </c>
      <c r="C31" s="958"/>
      <c r="D31" s="958"/>
      <c r="E31" s="958"/>
      <c r="F31" s="958"/>
      <c r="G31" s="959"/>
      <c r="H31" s="277">
        <f>+H102</f>
        <v>0</v>
      </c>
    </row>
    <row r="32" spans="2:8">
      <c r="B32" s="957" t="s">
        <v>481</v>
      </c>
      <c r="C32" s="958"/>
      <c r="D32" s="958"/>
      <c r="E32" s="958"/>
      <c r="F32" s="958"/>
      <c r="G32" s="959"/>
      <c r="H32" s="277">
        <f>+H115+H126</f>
        <v>0</v>
      </c>
    </row>
    <row r="33" spans="2:8">
      <c r="B33" s="957" t="s">
        <v>482</v>
      </c>
      <c r="C33" s="958"/>
      <c r="D33" s="958"/>
      <c r="E33" s="958"/>
      <c r="F33" s="958"/>
      <c r="G33" s="959"/>
      <c r="H33" s="277">
        <f>+H133</f>
        <v>0</v>
      </c>
    </row>
    <row r="34" spans="2:8">
      <c r="B34" s="957" t="s">
        <v>483</v>
      </c>
      <c r="C34" s="958"/>
      <c r="D34" s="958"/>
      <c r="E34" s="958"/>
      <c r="F34" s="958"/>
      <c r="G34" s="959"/>
      <c r="H34" s="277">
        <f>+H138</f>
        <v>0</v>
      </c>
    </row>
    <row r="35" spans="2:8">
      <c r="B35" s="957" t="s">
        <v>484</v>
      </c>
      <c r="C35" s="958"/>
      <c r="D35" s="958"/>
      <c r="E35" s="958"/>
      <c r="F35" s="958"/>
      <c r="G35" s="959"/>
      <c r="H35" s="277">
        <f>+H143</f>
        <v>0</v>
      </c>
    </row>
    <row r="36" spans="2:8">
      <c r="B36" s="957" t="s">
        <v>485</v>
      </c>
      <c r="C36" s="958"/>
      <c r="D36" s="958"/>
      <c r="E36" s="958"/>
      <c r="F36" s="958"/>
      <c r="G36" s="959"/>
      <c r="H36" s="277">
        <f>+H150</f>
        <v>0</v>
      </c>
    </row>
    <row r="37" spans="2:8">
      <c r="B37" s="957" t="s">
        <v>486</v>
      </c>
      <c r="C37" s="958"/>
      <c r="D37" s="958"/>
      <c r="E37" s="958"/>
      <c r="F37" s="958"/>
      <c r="G37" s="959"/>
      <c r="H37" s="277">
        <f>+H155</f>
        <v>0</v>
      </c>
    </row>
    <row r="38" spans="2:8">
      <c r="B38" s="957" t="s">
        <v>487</v>
      </c>
      <c r="C38" s="958"/>
      <c r="D38" s="958"/>
      <c r="E38" s="958"/>
      <c r="F38" s="958"/>
      <c r="G38" s="959"/>
      <c r="H38" s="277">
        <f>+H166</f>
        <v>0</v>
      </c>
    </row>
    <row r="39" spans="2:8">
      <c r="B39" s="957" t="s">
        <v>488</v>
      </c>
      <c r="C39" s="958"/>
      <c r="D39" s="958"/>
      <c r="E39" s="958"/>
      <c r="F39" s="958"/>
      <c r="G39" s="959"/>
      <c r="H39" s="277">
        <f>+H172</f>
        <v>0</v>
      </c>
    </row>
    <row r="40" spans="2:8">
      <c r="B40" s="957" t="s">
        <v>489</v>
      </c>
      <c r="C40" s="958"/>
      <c r="D40" s="958"/>
      <c r="E40" s="958"/>
      <c r="F40" s="958"/>
      <c r="G40" s="959"/>
      <c r="H40" s="277">
        <f>+H178</f>
        <v>0</v>
      </c>
    </row>
    <row r="41" spans="2:8">
      <c r="B41" s="957" t="s">
        <v>490</v>
      </c>
      <c r="C41" s="958"/>
      <c r="D41" s="958"/>
      <c r="E41" s="958"/>
      <c r="F41" s="958"/>
      <c r="G41" s="959"/>
      <c r="H41" s="277">
        <f>+H184</f>
        <v>0</v>
      </c>
    </row>
    <row r="42" spans="2:8">
      <c r="B42" s="957" t="s">
        <v>491</v>
      </c>
      <c r="C42" s="958"/>
      <c r="D42" s="958"/>
      <c r="E42" s="958"/>
      <c r="F42" s="958"/>
      <c r="G42" s="959"/>
      <c r="H42" s="277">
        <f>+H190</f>
        <v>0</v>
      </c>
    </row>
    <row r="43" spans="2:8">
      <c r="B43" s="957" t="s">
        <v>492</v>
      </c>
      <c r="C43" s="958"/>
      <c r="D43" s="958"/>
      <c r="E43" s="958"/>
      <c r="F43" s="958"/>
      <c r="G43" s="959"/>
      <c r="H43" s="277">
        <f>+H196</f>
        <v>0</v>
      </c>
    </row>
    <row r="44" spans="2:8">
      <c r="B44" s="957" t="s">
        <v>493</v>
      </c>
      <c r="C44" s="958"/>
      <c r="D44" s="958"/>
      <c r="E44" s="958"/>
      <c r="F44" s="958"/>
      <c r="G44" s="959"/>
      <c r="H44" s="277">
        <f>+H203</f>
        <v>0</v>
      </c>
    </row>
    <row r="45" spans="2:8">
      <c r="B45" s="957" t="s">
        <v>494</v>
      </c>
      <c r="C45" s="958"/>
      <c r="D45" s="958"/>
      <c r="E45" s="958"/>
      <c r="F45" s="958"/>
      <c r="G45" s="959"/>
      <c r="H45" s="277">
        <f>+H210</f>
        <v>0</v>
      </c>
    </row>
    <row r="46" spans="2:8">
      <c r="B46" s="957" t="s">
        <v>495</v>
      </c>
      <c r="C46" s="958"/>
      <c r="D46" s="958"/>
      <c r="E46" s="958"/>
      <c r="F46" s="958"/>
      <c r="G46" s="959"/>
      <c r="H46" s="277">
        <f>+H215</f>
        <v>0</v>
      </c>
    </row>
    <row r="47" spans="2:8">
      <c r="B47" s="957" t="s">
        <v>496</v>
      </c>
      <c r="C47" s="958"/>
      <c r="D47" s="958"/>
      <c r="E47" s="958"/>
      <c r="F47" s="958"/>
      <c r="G47" s="959"/>
      <c r="H47" s="277">
        <f>+H221</f>
        <v>0</v>
      </c>
    </row>
    <row r="48" spans="2:8">
      <c r="B48" s="957" t="s">
        <v>497</v>
      </c>
      <c r="C48" s="958"/>
      <c r="D48" s="958"/>
      <c r="E48" s="958"/>
      <c r="F48" s="958"/>
      <c r="G48" s="959"/>
      <c r="H48" s="277">
        <f>+H230</f>
        <v>0</v>
      </c>
    </row>
    <row r="49" spans="2:11">
      <c r="B49" s="461" t="s">
        <v>498</v>
      </c>
      <c r="C49" s="462"/>
      <c r="D49" s="462"/>
      <c r="E49" s="462"/>
      <c r="F49" s="462"/>
      <c r="G49" s="463"/>
      <c r="H49" s="281">
        <f>+H239</f>
        <v>0</v>
      </c>
    </row>
    <row r="50" spans="2:11">
      <c r="B50" s="951" t="s">
        <v>499</v>
      </c>
      <c r="C50" s="952"/>
      <c r="D50" s="952"/>
      <c r="E50" s="952"/>
      <c r="F50" s="952"/>
      <c r="G50" s="953"/>
      <c r="H50" s="157">
        <f>SUM(H29:H49)</f>
        <v>0</v>
      </c>
    </row>
    <row r="52" spans="2:11">
      <c r="B52" s="954" t="s">
        <v>500</v>
      </c>
      <c r="C52" s="955"/>
      <c r="D52" s="955"/>
      <c r="E52" s="955"/>
      <c r="F52" s="955"/>
      <c r="G52" s="956"/>
      <c r="H52" s="282">
        <f>+H251</f>
        <v>0</v>
      </c>
    </row>
    <row r="54" spans="2:11">
      <c r="B54" s="951" t="s">
        <v>501</v>
      </c>
      <c r="C54" s="952"/>
      <c r="D54" s="952"/>
      <c r="E54" s="952"/>
      <c r="F54" s="952"/>
      <c r="G54" s="953"/>
      <c r="H54" s="157">
        <f>+H26+H50+H52</f>
        <v>0</v>
      </c>
    </row>
    <row r="58" spans="2:11" s="448" customFormat="1" ht="15.75">
      <c r="B58" s="904" t="s">
        <v>502</v>
      </c>
      <c r="C58" s="904"/>
      <c r="D58" s="904"/>
      <c r="E58" s="904"/>
      <c r="F58" s="904"/>
      <c r="G58" s="904"/>
      <c r="H58" s="904"/>
      <c r="I58" s="464"/>
    </row>
    <row r="60" spans="2:11" s="466" customFormat="1">
      <c r="B60" s="497" t="s">
        <v>503</v>
      </c>
      <c r="C60" s="454"/>
      <c r="D60" s="465"/>
      <c r="E60" s="465"/>
      <c r="F60" s="465"/>
      <c r="G60" s="465"/>
      <c r="H60" s="465"/>
      <c r="J60" s="467"/>
      <c r="K60" s="467"/>
    </row>
    <row r="61" spans="2:11" s="466" customFormat="1" ht="60">
      <c r="B61" s="788" t="s">
        <v>504</v>
      </c>
      <c r="C61" s="788" t="s">
        <v>505</v>
      </c>
      <c r="D61" s="788" t="s">
        <v>506</v>
      </c>
      <c r="E61" s="788" t="s">
        <v>507</v>
      </c>
      <c r="F61" s="788" t="s">
        <v>508</v>
      </c>
      <c r="G61" s="788" t="s">
        <v>458</v>
      </c>
      <c r="H61" s="788" t="s">
        <v>509</v>
      </c>
      <c r="J61" s="467"/>
      <c r="K61" s="467"/>
    </row>
    <row r="62" spans="2:11" s="466" customFormat="1" ht="12">
      <c r="B62" s="388" t="s">
        <v>510</v>
      </c>
      <c r="C62" s="308"/>
      <c r="D62" s="308"/>
      <c r="E62" s="389">
        <f>IF(C62=0,0,+D62/C62*100)</f>
        <v>0</v>
      </c>
      <c r="F62" s="389">
        <f>+E62-100</f>
        <v>-100</v>
      </c>
      <c r="G62" s="309"/>
      <c r="H62" s="389">
        <f>+G62*F62/100</f>
        <v>0</v>
      </c>
      <c r="J62" s="467"/>
      <c r="K62" s="467"/>
    </row>
    <row r="63" spans="2:11" s="466" customFormat="1" ht="12">
      <c r="B63" s="390" t="s">
        <v>511</v>
      </c>
      <c r="C63" s="308"/>
      <c r="D63" s="308"/>
      <c r="E63" s="389">
        <f t="shared" ref="E63:E68" si="0">IF(C63=0,0,+D63/C63*100)</f>
        <v>0</v>
      </c>
      <c r="F63" s="389">
        <f t="shared" ref="F63:F68" si="1">+E63-100</f>
        <v>-100</v>
      </c>
      <c r="G63" s="308"/>
      <c r="H63" s="389">
        <f t="shared" ref="H63:H85" si="2">+G63*F63/100</f>
        <v>0</v>
      </c>
      <c r="J63" s="467"/>
      <c r="K63" s="467"/>
    </row>
    <row r="64" spans="2:11" s="466" customFormat="1" ht="12">
      <c r="B64" s="390" t="s">
        <v>512</v>
      </c>
      <c r="C64" s="308"/>
      <c r="D64" s="308"/>
      <c r="E64" s="389">
        <f t="shared" si="0"/>
        <v>0</v>
      </c>
      <c r="F64" s="389">
        <f t="shared" si="1"/>
        <v>-100</v>
      </c>
      <c r="G64" s="308"/>
      <c r="H64" s="389">
        <f t="shared" si="2"/>
        <v>0</v>
      </c>
      <c r="J64" s="467"/>
      <c r="K64" s="467"/>
    </row>
    <row r="65" spans="2:11" s="466" customFormat="1" ht="24">
      <c r="B65" s="390" t="s">
        <v>513</v>
      </c>
      <c r="C65" s="308"/>
      <c r="D65" s="308"/>
      <c r="E65" s="389">
        <f t="shared" si="0"/>
        <v>0</v>
      </c>
      <c r="F65" s="389">
        <f t="shared" si="1"/>
        <v>-100</v>
      </c>
      <c r="G65" s="308"/>
      <c r="H65" s="389">
        <f t="shared" si="2"/>
        <v>0</v>
      </c>
      <c r="J65" s="467"/>
      <c r="K65" s="467"/>
    </row>
    <row r="66" spans="2:11" s="466" customFormat="1" ht="12">
      <c r="B66" s="390" t="s">
        <v>514</v>
      </c>
      <c r="C66" s="308"/>
      <c r="D66" s="308"/>
      <c r="E66" s="389">
        <f t="shared" si="0"/>
        <v>0</v>
      </c>
      <c r="F66" s="389">
        <f t="shared" si="1"/>
        <v>-100</v>
      </c>
      <c r="G66" s="308"/>
      <c r="H66" s="389">
        <f t="shared" si="2"/>
        <v>0</v>
      </c>
      <c r="J66" s="467"/>
      <c r="K66" s="467"/>
    </row>
    <row r="67" spans="2:11" s="466" customFormat="1" ht="12">
      <c r="B67" s="390" t="s">
        <v>515</v>
      </c>
      <c r="C67" s="308"/>
      <c r="D67" s="308"/>
      <c r="E67" s="389">
        <f t="shared" si="0"/>
        <v>0</v>
      </c>
      <c r="F67" s="389">
        <f t="shared" si="1"/>
        <v>-100</v>
      </c>
      <c r="G67" s="308"/>
      <c r="H67" s="389">
        <f t="shared" si="2"/>
        <v>0</v>
      </c>
      <c r="J67" s="467"/>
      <c r="K67" s="467"/>
    </row>
    <row r="68" spans="2:11" s="466" customFormat="1" ht="12">
      <c r="B68" s="391" t="s">
        <v>516</v>
      </c>
      <c r="C68" s="308"/>
      <c r="D68" s="308"/>
      <c r="E68" s="389">
        <f t="shared" si="0"/>
        <v>0</v>
      </c>
      <c r="F68" s="389">
        <f t="shared" si="1"/>
        <v>-100</v>
      </c>
      <c r="G68" s="310"/>
      <c r="H68" s="389">
        <f t="shared" si="2"/>
        <v>0</v>
      </c>
      <c r="J68" s="467"/>
      <c r="K68" s="467"/>
    </row>
    <row r="69" spans="2:11" s="466" customFormat="1" ht="12">
      <c r="B69" s="392" t="s">
        <v>517</v>
      </c>
      <c r="C69" s="393">
        <f>SUM(C62:C68)</f>
        <v>0</v>
      </c>
      <c r="D69" s="393">
        <f>SUM(D62:D68)</f>
        <v>0</v>
      </c>
      <c r="E69" s="393"/>
      <c r="F69" s="393"/>
      <c r="G69" s="393">
        <f t="shared" ref="G69:H69" si="3">SUM(G62:G68)</f>
        <v>0</v>
      </c>
      <c r="H69" s="393">
        <f t="shared" si="3"/>
        <v>0</v>
      </c>
      <c r="J69" s="467"/>
      <c r="K69" s="467"/>
    </row>
    <row r="70" spans="2:11" s="466" customFormat="1" ht="12">
      <c r="B70" s="388" t="s">
        <v>518</v>
      </c>
      <c r="C70" s="308"/>
      <c r="D70" s="308"/>
      <c r="E70" s="389">
        <f t="shared" ref="E70:E75" si="4">IF(C70=0,0,+D70/C70*100)</f>
        <v>0</v>
      </c>
      <c r="F70" s="389">
        <f t="shared" ref="F70:F75" si="5">+E70-100</f>
        <v>-100</v>
      </c>
      <c r="G70" s="309"/>
      <c r="H70" s="389">
        <f t="shared" si="2"/>
        <v>0</v>
      </c>
      <c r="J70" s="467"/>
      <c r="K70" s="467"/>
    </row>
    <row r="71" spans="2:11" s="466" customFormat="1" ht="12">
      <c r="B71" s="390" t="s">
        <v>519</v>
      </c>
      <c r="C71" s="308"/>
      <c r="D71" s="308"/>
      <c r="E71" s="389">
        <f t="shared" si="4"/>
        <v>0</v>
      </c>
      <c r="F71" s="389">
        <f t="shared" si="5"/>
        <v>-100</v>
      </c>
      <c r="G71" s="308"/>
      <c r="H71" s="389">
        <f t="shared" si="2"/>
        <v>0</v>
      </c>
      <c r="J71" s="467"/>
      <c r="K71" s="467"/>
    </row>
    <row r="72" spans="2:11" s="466" customFormat="1" ht="24">
      <c r="B72" s="390" t="s">
        <v>520</v>
      </c>
      <c r="C72" s="308"/>
      <c r="D72" s="308"/>
      <c r="E72" s="389">
        <f t="shared" si="4"/>
        <v>0</v>
      </c>
      <c r="F72" s="389">
        <f t="shared" si="5"/>
        <v>-100</v>
      </c>
      <c r="G72" s="308"/>
      <c r="H72" s="389">
        <f t="shared" si="2"/>
        <v>0</v>
      </c>
      <c r="J72" s="467"/>
      <c r="K72" s="467"/>
    </row>
    <row r="73" spans="2:11" s="466" customFormat="1" ht="12">
      <c r="B73" s="390" t="s">
        <v>521</v>
      </c>
      <c r="C73" s="308"/>
      <c r="D73" s="308"/>
      <c r="E73" s="389">
        <f t="shared" si="4"/>
        <v>0</v>
      </c>
      <c r="F73" s="389">
        <f t="shared" si="5"/>
        <v>-100</v>
      </c>
      <c r="G73" s="308"/>
      <c r="H73" s="389">
        <f t="shared" si="2"/>
        <v>0</v>
      </c>
      <c r="J73" s="467"/>
      <c r="K73" s="467"/>
    </row>
    <row r="74" spans="2:11" s="466" customFormat="1" ht="12">
      <c r="B74" s="390" t="s">
        <v>522</v>
      </c>
      <c r="C74" s="308"/>
      <c r="D74" s="308"/>
      <c r="E74" s="389">
        <f t="shared" si="4"/>
        <v>0</v>
      </c>
      <c r="F74" s="389">
        <f t="shared" si="5"/>
        <v>-100</v>
      </c>
      <c r="G74" s="308"/>
      <c r="H74" s="389">
        <f t="shared" si="2"/>
        <v>0</v>
      </c>
      <c r="J74" s="467"/>
      <c r="K74" s="467"/>
    </row>
    <row r="75" spans="2:11" s="466" customFormat="1" ht="12">
      <c r="B75" s="391" t="s">
        <v>523</v>
      </c>
      <c r="C75" s="308"/>
      <c r="D75" s="308"/>
      <c r="E75" s="389">
        <f t="shared" si="4"/>
        <v>0</v>
      </c>
      <c r="F75" s="389">
        <f t="shared" si="5"/>
        <v>-100</v>
      </c>
      <c r="G75" s="310"/>
      <c r="H75" s="389">
        <f t="shared" si="2"/>
        <v>0</v>
      </c>
      <c r="J75" s="467"/>
      <c r="K75" s="467"/>
    </row>
    <row r="76" spans="2:11" s="466" customFormat="1" ht="12">
      <c r="B76" s="392" t="s">
        <v>524</v>
      </c>
      <c r="C76" s="393">
        <f>SUM(C70:C75)</f>
        <v>0</v>
      </c>
      <c r="D76" s="393">
        <f>SUM(D70:D75)</f>
        <v>0</v>
      </c>
      <c r="E76" s="393"/>
      <c r="F76" s="393"/>
      <c r="G76" s="393">
        <f t="shared" ref="G76:H76" si="6">SUM(G70:G75)</f>
        <v>0</v>
      </c>
      <c r="H76" s="393">
        <f t="shared" si="6"/>
        <v>0</v>
      </c>
      <c r="J76" s="467"/>
      <c r="K76" s="467"/>
    </row>
    <row r="77" spans="2:11" s="466" customFormat="1" ht="12">
      <c r="B77" s="388" t="s">
        <v>525</v>
      </c>
      <c r="C77" s="308"/>
      <c r="D77" s="308"/>
      <c r="E77" s="389">
        <f t="shared" ref="E77:E85" si="7">IF(C77=0,0,+D77/C77*100)</f>
        <v>0</v>
      </c>
      <c r="F77" s="389">
        <f t="shared" ref="F77:F85" si="8">+E77-100</f>
        <v>-100</v>
      </c>
      <c r="G77" s="309"/>
      <c r="H77" s="389">
        <f t="shared" si="2"/>
        <v>0</v>
      </c>
      <c r="J77" s="467"/>
      <c r="K77" s="467"/>
    </row>
    <row r="78" spans="2:11" s="466" customFormat="1" ht="12">
      <c r="B78" s="390" t="s">
        <v>526</v>
      </c>
      <c r="C78" s="308"/>
      <c r="D78" s="308"/>
      <c r="E78" s="389">
        <f t="shared" si="7"/>
        <v>0</v>
      </c>
      <c r="F78" s="389">
        <f t="shared" si="8"/>
        <v>-100</v>
      </c>
      <c r="G78" s="308"/>
      <c r="H78" s="389">
        <f t="shared" si="2"/>
        <v>0</v>
      </c>
      <c r="J78" s="467"/>
      <c r="K78" s="467"/>
    </row>
    <row r="79" spans="2:11" s="466" customFormat="1" ht="12">
      <c r="B79" s="390" t="s">
        <v>527</v>
      </c>
      <c r="C79" s="308"/>
      <c r="D79" s="308"/>
      <c r="E79" s="389">
        <f t="shared" si="7"/>
        <v>0</v>
      </c>
      <c r="F79" s="389">
        <f t="shared" si="8"/>
        <v>-100</v>
      </c>
      <c r="G79" s="308"/>
      <c r="H79" s="389">
        <f t="shared" si="2"/>
        <v>0</v>
      </c>
      <c r="J79" s="467"/>
      <c r="K79" s="467"/>
    </row>
    <row r="80" spans="2:11" s="466" customFormat="1" ht="12">
      <c r="B80" s="390" t="s">
        <v>528</v>
      </c>
      <c r="C80" s="308"/>
      <c r="D80" s="308"/>
      <c r="E80" s="389">
        <f t="shared" si="7"/>
        <v>0</v>
      </c>
      <c r="F80" s="389">
        <f t="shared" si="8"/>
        <v>-100</v>
      </c>
      <c r="G80" s="308"/>
      <c r="H80" s="389">
        <f t="shared" si="2"/>
        <v>0</v>
      </c>
      <c r="J80" s="467"/>
      <c r="K80" s="467"/>
    </row>
    <row r="81" spans="2:11" s="466" customFormat="1" ht="12">
      <c r="B81" s="390" t="s">
        <v>529</v>
      </c>
      <c r="C81" s="308"/>
      <c r="D81" s="308"/>
      <c r="E81" s="389">
        <f t="shared" si="7"/>
        <v>0</v>
      </c>
      <c r="F81" s="389">
        <f t="shared" si="8"/>
        <v>-100</v>
      </c>
      <c r="G81" s="308"/>
      <c r="H81" s="389">
        <f t="shared" si="2"/>
        <v>0</v>
      </c>
      <c r="J81" s="467"/>
      <c r="K81" s="467"/>
    </row>
    <row r="82" spans="2:11" s="466" customFormat="1" ht="12">
      <c r="B82" s="390" t="s">
        <v>530</v>
      </c>
      <c r="C82" s="308"/>
      <c r="D82" s="308"/>
      <c r="E82" s="389">
        <f t="shared" si="7"/>
        <v>0</v>
      </c>
      <c r="F82" s="389">
        <f t="shared" si="8"/>
        <v>-100</v>
      </c>
      <c r="G82" s="308"/>
      <c r="H82" s="389">
        <f t="shared" si="2"/>
        <v>0</v>
      </c>
      <c r="J82" s="467"/>
      <c r="K82" s="467"/>
    </row>
    <row r="83" spans="2:11" s="466" customFormat="1" ht="12">
      <c r="B83" s="394" t="s">
        <v>531</v>
      </c>
      <c r="C83" s="308"/>
      <c r="D83" s="308"/>
      <c r="E83" s="389">
        <f t="shared" si="7"/>
        <v>0</v>
      </c>
      <c r="F83" s="389">
        <f t="shared" si="8"/>
        <v>-100</v>
      </c>
      <c r="G83" s="308"/>
      <c r="H83" s="389">
        <f t="shared" si="2"/>
        <v>0</v>
      </c>
      <c r="J83" s="467"/>
      <c r="K83" s="467"/>
    </row>
    <row r="84" spans="2:11" s="466" customFormat="1" ht="12">
      <c r="B84" s="394" t="s">
        <v>532</v>
      </c>
      <c r="C84" s="308"/>
      <c r="D84" s="308"/>
      <c r="E84" s="389">
        <f t="shared" si="7"/>
        <v>0</v>
      </c>
      <c r="F84" s="389">
        <f t="shared" si="8"/>
        <v>-100</v>
      </c>
      <c r="G84" s="308"/>
      <c r="H84" s="389">
        <f t="shared" si="2"/>
        <v>0</v>
      </c>
      <c r="J84" s="467"/>
      <c r="K84" s="467"/>
    </row>
    <row r="85" spans="2:11" s="466" customFormat="1" ht="12">
      <c r="B85" s="391" t="s">
        <v>533</v>
      </c>
      <c r="C85" s="308"/>
      <c r="D85" s="308"/>
      <c r="E85" s="389">
        <f t="shared" si="7"/>
        <v>0</v>
      </c>
      <c r="F85" s="389">
        <f t="shared" si="8"/>
        <v>-100</v>
      </c>
      <c r="G85" s="308"/>
      <c r="H85" s="389">
        <f t="shared" si="2"/>
        <v>0</v>
      </c>
      <c r="J85" s="467"/>
      <c r="K85" s="467"/>
    </row>
    <row r="86" spans="2:11" s="466" customFormat="1" ht="12">
      <c r="B86" s="392" t="s">
        <v>534</v>
      </c>
      <c r="C86" s="393">
        <f>SUM(C77:C85)</f>
        <v>0</v>
      </c>
      <c r="D86" s="393">
        <f>SUM(D77:D85)</f>
        <v>0</v>
      </c>
      <c r="E86" s="393"/>
      <c r="F86" s="393"/>
      <c r="G86" s="393">
        <f>SUM(G77:G85)</f>
        <v>0</v>
      </c>
      <c r="H86" s="393">
        <f>SUM(H77:H85)</f>
        <v>0</v>
      </c>
      <c r="J86" s="467"/>
      <c r="K86" s="467"/>
    </row>
    <row r="87" spans="2:11" s="466" customFormat="1" ht="12">
      <c r="B87" s="392" t="s">
        <v>369</v>
      </c>
      <c r="C87" s="393">
        <f>+C69+C76+C86</f>
        <v>0</v>
      </c>
      <c r="D87" s="393">
        <f>+D69+D76+D86</f>
        <v>0</v>
      </c>
      <c r="E87" s="393"/>
      <c r="F87" s="393"/>
      <c r="G87" s="393">
        <f>+G69+G76+G86</f>
        <v>0</v>
      </c>
      <c r="H87" s="393">
        <f>+H69+H76+H86</f>
        <v>0</v>
      </c>
      <c r="J87" s="467"/>
      <c r="K87" s="467"/>
    </row>
    <row r="88" spans="2:11" s="466" customFormat="1" ht="12">
      <c r="J88" s="467"/>
      <c r="K88" s="467"/>
    </row>
    <row r="89" spans="2:11" s="466" customFormat="1">
      <c r="B89" s="497" t="s">
        <v>535</v>
      </c>
      <c r="C89" s="454"/>
      <c r="D89" s="465"/>
      <c r="E89" s="465"/>
      <c r="F89" s="465"/>
      <c r="J89" s="467"/>
      <c r="K89" s="467"/>
    </row>
    <row r="90" spans="2:11" s="198" customFormat="1">
      <c r="B90" s="207" t="s">
        <v>637</v>
      </c>
      <c r="C90" s="207"/>
      <c r="D90" s="207"/>
      <c r="E90" s="207"/>
      <c r="F90" s="207"/>
      <c r="G90" s="207"/>
      <c r="H90" s="207"/>
      <c r="I90" s="168"/>
      <c r="J90" s="168"/>
    </row>
    <row r="91" spans="2:11" s="466" customFormat="1" ht="12">
      <c r="J91" s="467"/>
      <c r="K91" s="467"/>
    </row>
    <row r="92" spans="2:11" s="466" customFormat="1">
      <c r="B92" s="497" t="s">
        <v>539</v>
      </c>
      <c r="C92" s="454"/>
      <c r="D92" s="465"/>
      <c r="E92" s="465"/>
      <c r="F92" s="465"/>
      <c r="J92" s="467"/>
      <c r="K92" s="467"/>
    </row>
    <row r="93" spans="2:11" s="466" customFormat="1" ht="36">
      <c r="B93" s="874" t="s">
        <v>368</v>
      </c>
      <c r="C93" s="875"/>
      <c r="D93" s="875"/>
      <c r="E93" s="876"/>
      <c r="F93" s="788" t="s">
        <v>468</v>
      </c>
      <c r="G93" s="788" t="s">
        <v>540</v>
      </c>
      <c r="H93" s="788" t="s">
        <v>509</v>
      </c>
      <c r="J93" s="467"/>
      <c r="K93" s="467"/>
    </row>
    <row r="94" spans="2:11" s="466" customFormat="1" ht="12">
      <c r="B94" s="908" t="s">
        <v>541</v>
      </c>
      <c r="C94" s="909"/>
      <c r="D94" s="909"/>
      <c r="E94" s="910"/>
      <c r="F94" s="308"/>
      <c r="G94" s="308"/>
      <c r="H94" s="468">
        <f t="shared" ref="H94:H101" si="9">+F94-G94</f>
        <v>0</v>
      </c>
      <c r="J94" s="467"/>
      <c r="K94" s="467"/>
    </row>
    <row r="95" spans="2:11" s="466" customFormat="1" ht="12">
      <c r="B95" s="948" t="s">
        <v>542</v>
      </c>
      <c r="C95" s="949"/>
      <c r="D95" s="949"/>
      <c r="E95" s="950"/>
      <c r="F95" s="308"/>
      <c r="G95" s="308"/>
      <c r="H95" s="389">
        <f t="shared" si="9"/>
        <v>0</v>
      </c>
      <c r="J95" s="467"/>
      <c r="K95" s="467"/>
    </row>
    <row r="96" spans="2:11" s="466" customFormat="1" ht="12">
      <c r="B96" s="948" t="s">
        <v>543</v>
      </c>
      <c r="C96" s="949"/>
      <c r="D96" s="949"/>
      <c r="E96" s="950"/>
      <c r="F96" s="308"/>
      <c r="G96" s="308"/>
      <c r="H96" s="389">
        <f t="shared" si="9"/>
        <v>0</v>
      </c>
      <c r="J96" s="467"/>
      <c r="K96" s="467"/>
    </row>
    <row r="97" spans="2:11" s="466" customFormat="1" ht="12">
      <c r="B97" s="948" t="s">
        <v>544</v>
      </c>
      <c r="C97" s="949"/>
      <c r="D97" s="949"/>
      <c r="E97" s="950"/>
      <c r="F97" s="308"/>
      <c r="G97" s="308"/>
      <c r="H97" s="389">
        <f t="shared" si="9"/>
        <v>0</v>
      </c>
      <c r="J97" s="467"/>
      <c r="K97" s="467"/>
    </row>
    <row r="98" spans="2:11" s="466" customFormat="1" ht="12">
      <c r="B98" s="948" t="s">
        <v>545</v>
      </c>
      <c r="C98" s="949"/>
      <c r="D98" s="949"/>
      <c r="E98" s="950"/>
      <c r="F98" s="308"/>
      <c r="G98" s="308"/>
      <c r="H98" s="389">
        <f t="shared" si="9"/>
        <v>0</v>
      </c>
      <c r="J98" s="467"/>
      <c r="K98" s="467"/>
    </row>
    <row r="99" spans="2:11" s="466" customFormat="1" ht="12">
      <c r="B99" s="948" t="s">
        <v>546</v>
      </c>
      <c r="C99" s="949"/>
      <c r="D99" s="949"/>
      <c r="E99" s="950"/>
      <c r="F99" s="308"/>
      <c r="G99" s="308"/>
      <c r="H99" s="389">
        <f t="shared" si="9"/>
        <v>0</v>
      </c>
      <c r="J99" s="467"/>
      <c r="K99" s="467"/>
    </row>
    <row r="100" spans="2:11" s="466" customFormat="1" ht="12">
      <c r="B100" s="948" t="s">
        <v>547</v>
      </c>
      <c r="C100" s="949"/>
      <c r="D100" s="949"/>
      <c r="E100" s="950"/>
      <c r="F100" s="308"/>
      <c r="G100" s="308"/>
      <c r="H100" s="389">
        <f t="shared" si="9"/>
        <v>0</v>
      </c>
      <c r="J100" s="467"/>
      <c r="K100" s="467"/>
    </row>
    <row r="101" spans="2:11" s="466" customFormat="1" ht="12">
      <c r="B101" s="905" t="s">
        <v>548</v>
      </c>
      <c r="C101" s="906"/>
      <c r="D101" s="906"/>
      <c r="E101" s="907"/>
      <c r="F101" s="308"/>
      <c r="G101" s="308"/>
      <c r="H101" s="469">
        <f t="shared" si="9"/>
        <v>0</v>
      </c>
      <c r="J101" s="467"/>
      <c r="K101" s="467"/>
    </row>
    <row r="102" spans="2:11" s="466" customFormat="1" ht="12">
      <c r="B102" s="871" t="s">
        <v>369</v>
      </c>
      <c r="C102" s="872"/>
      <c r="D102" s="872"/>
      <c r="E102" s="873"/>
      <c r="F102" s="393">
        <f>SUM(F94:F101)</f>
        <v>0</v>
      </c>
      <c r="G102" s="393">
        <f>SUM(G94:G101)</f>
        <v>0</v>
      </c>
      <c r="H102" s="393">
        <f>SUM(H94:H101)</f>
        <v>0</v>
      </c>
      <c r="J102" s="467"/>
      <c r="K102" s="467"/>
    </row>
    <row r="103" spans="2:11" s="466" customFormat="1" ht="12">
      <c r="J103" s="467"/>
      <c r="K103" s="467"/>
    </row>
    <row r="104" spans="2:11" s="466" customFormat="1">
      <c r="B104" s="497" t="s">
        <v>549</v>
      </c>
      <c r="C104" s="454"/>
      <c r="D104" s="470"/>
      <c r="E104" s="470"/>
      <c r="F104" s="470"/>
      <c r="G104" s="470"/>
      <c r="H104" s="470"/>
      <c r="I104" s="470"/>
      <c r="J104" s="467"/>
      <c r="K104" s="467"/>
    </row>
    <row r="105" spans="2:11" s="466" customFormat="1" ht="21.75" customHeight="1">
      <c r="B105" s="934" t="s">
        <v>550</v>
      </c>
      <c r="C105" s="934"/>
      <c r="D105" s="934"/>
      <c r="E105" s="934"/>
      <c r="F105" s="934"/>
      <c r="G105" s="934"/>
      <c r="H105" s="934"/>
      <c r="I105" s="471"/>
      <c r="J105" s="467"/>
      <c r="K105" s="467"/>
    </row>
    <row r="106" spans="2:11">
      <c r="B106" s="786"/>
      <c r="C106" s="786"/>
      <c r="D106" s="786"/>
      <c r="E106" s="786"/>
      <c r="F106" s="786"/>
      <c r="G106" s="786"/>
      <c r="H106" s="786"/>
      <c r="I106" s="472"/>
    </row>
    <row r="107" spans="2:11">
      <c r="B107" s="473" t="s">
        <v>551</v>
      </c>
      <c r="C107" s="786"/>
      <c r="D107" s="786"/>
      <c r="E107" s="786"/>
      <c r="F107" s="786"/>
      <c r="G107" s="786"/>
      <c r="H107" s="786"/>
      <c r="I107" s="472"/>
    </row>
    <row r="108" spans="2:11" ht="38.25">
      <c r="B108" s="935" t="s">
        <v>368</v>
      </c>
      <c r="C108" s="936"/>
      <c r="D108" s="936"/>
      <c r="E108" s="936"/>
      <c r="F108" s="937"/>
      <c r="G108" s="455" t="s">
        <v>638</v>
      </c>
      <c r="H108" s="455" t="s">
        <v>509</v>
      </c>
      <c r="I108" s="472"/>
    </row>
    <row r="109" spans="2:11">
      <c r="B109" s="938" t="s">
        <v>469</v>
      </c>
      <c r="C109" s="939"/>
      <c r="D109" s="939"/>
      <c r="E109" s="939"/>
      <c r="F109" s="940"/>
      <c r="G109" s="304"/>
      <c r="H109" s="468">
        <f>-G109</f>
        <v>0</v>
      </c>
      <c r="I109" s="472"/>
    </row>
    <row r="110" spans="2:11">
      <c r="B110" s="941" t="s">
        <v>470</v>
      </c>
      <c r="C110" s="942"/>
      <c r="D110" s="942"/>
      <c r="E110" s="942"/>
      <c r="F110" s="943"/>
      <c r="G110" s="305"/>
      <c r="H110" s="389">
        <f>-G110</f>
        <v>0</v>
      </c>
      <c r="I110" s="472"/>
    </row>
    <row r="111" spans="2:11">
      <c r="B111" s="941" t="s">
        <v>471</v>
      </c>
      <c r="C111" s="942"/>
      <c r="D111" s="942"/>
      <c r="E111" s="942"/>
      <c r="F111" s="943"/>
      <c r="G111" s="305"/>
      <c r="H111" s="389">
        <f t="shared" ref="H111:H114" si="10">-G111</f>
        <v>0</v>
      </c>
      <c r="I111" s="472"/>
    </row>
    <row r="112" spans="2:11">
      <c r="B112" s="941" t="s">
        <v>462</v>
      </c>
      <c r="C112" s="942"/>
      <c r="D112" s="942"/>
      <c r="E112" s="942"/>
      <c r="F112" s="943"/>
      <c r="G112" s="305"/>
      <c r="H112" s="389">
        <f t="shared" si="10"/>
        <v>0</v>
      </c>
      <c r="I112" s="472"/>
    </row>
    <row r="113" spans="2:12">
      <c r="B113" s="941" t="s">
        <v>473</v>
      </c>
      <c r="C113" s="942"/>
      <c r="D113" s="942"/>
      <c r="E113" s="942"/>
      <c r="F113" s="943"/>
      <c r="G113" s="305"/>
      <c r="H113" s="389">
        <f t="shared" si="10"/>
        <v>0</v>
      </c>
      <c r="I113" s="472"/>
    </row>
    <row r="114" spans="2:12">
      <c r="B114" s="944" t="s">
        <v>465</v>
      </c>
      <c r="C114" s="945"/>
      <c r="D114" s="945"/>
      <c r="E114" s="945"/>
      <c r="F114" s="946"/>
      <c r="G114" s="307"/>
      <c r="H114" s="389">
        <f t="shared" si="10"/>
        <v>0</v>
      </c>
      <c r="I114" s="472"/>
    </row>
    <row r="115" spans="2:12">
      <c r="B115" s="545" t="s">
        <v>369</v>
      </c>
      <c r="C115" s="546"/>
      <c r="D115" s="546"/>
      <c r="E115" s="546"/>
      <c r="F115" s="546"/>
      <c r="G115" s="456">
        <f>SUM(G109:G114)</f>
        <v>0</v>
      </c>
      <c r="H115" s="456">
        <f>SUM(H109:H114)</f>
        <v>0</v>
      </c>
      <c r="I115" s="472"/>
    </row>
    <row r="116" spans="2:12">
      <c r="B116" s="786"/>
      <c r="C116" s="786"/>
      <c r="D116" s="786"/>
      <c r="E116" s="786"/>
      <c r="F116" s="786"/>
      <c r="G116" s="786"/>
      <c r="H116" s="786"/>
      <c r="I116" s="472"/>
    </row>
    <row r="117" spans="2:12" ht="37.5" customHeight="1">
      <c r="B117" s="947" t="s">
        <v>553</v>
      </c>
      <c r="C117" s="947"/>
      <c r="D117" s="947"/>
      <c r="E117" s="947"/>
      <c r="F117" s="947"/>
      <c r="G117" s="947"/>
      <c r="H117" s="947"/>
      <c r="I117" s="472"/>
    </row>
    <row r="118" spans="2:12" ht="38.25">
      <c r="B118" s="892" t="s">
        <v>554</v>
      </c>
      <c r="C118" s="474" t="s">
        <v>555</v>
      </c>
      <c r="D118" s="474" t="s">
        <v>556</v>
      </c>
      <c r="E118" s="474" t="s">
        <v>557</v>
      </c>
      <c r="F118" s="474" t="s">
        <v>558</v>
      </c>
      <c r="G118" s="474" t="s">
        <v>559</v>
      </c>
      <c r="H118" s="474" t="s">
        <v>509</v>
      </c>
      <c r="I118" s="472"/>
    </row>
    <row r="119" spans="2:12">
      <c r="B119" s="892"/>
      <c r="C119" s="475" t="s">
        <v>560</v>
      </c>
      <c r="D119" s="475" t="s">
        <v>561</v>
      </c>
      <c r="E119" s="475" t="s">
        <v>562</v>
      </c>
      <c r="F119" s="475" t="s">
        <v>563</v>
      </c>
      <c r="G119" s="475" t="s">
        <v>564</v>
      </c>
      <c r="H119" s="476" t="s">
        <v>565</v>
      </c>
      <c r="I119" s="472"/>
    </row>
    <row r="120" spans="2:12">
      <c r="B120" s="477" t="s">
        <v>566</v>
      </c>
      <c r="C120" s="516"/>
      <c r="D120" s="516"/>
      <c r="E120" s="516"/>
      <c r="F120" s="478">
        <f t="shared" ref="F120:F125" si="11">+(C120+D120+E120)/3</f>
        <v>0</v>
      </c>
      <c r="G120" s="516"/>
      <c r="H120" s="480">
        <f t="shared" ref="H120:H125" si="12">(+G120*(100-F120)/100)</f>
        <v>0</v>
      </c>
      <c r="I120" s="472"/>
      <c r="L120" s="481"/>
    </row>
    <row r="121" spans="2:12">
      <c r="B121" s="482" t="s">
        <v>567</v>
      </c>
      <c r="C121" s="517"/>
      <c r="D121" s="517"/>
      <c r="E121" s="517"/>
      <c r="F121" s="479">
        <f t="shared" si="11"/>
        <v>0</v>
      </c>
      <c r="G121" s="517"/>
      <c r="H121" s="480">
        <f t="shared" si="12"/>
        <v>0</v>
      </c>
      <c r="I121" s="472"/>
    </row>
    <row r="122" spans="2:12">
      <c r="B122" s="482" t="s">
        <v>568</v>
      </c>
      <c r="C122" s="517"/>
      <c r="D122" s="517"/>
      <c r="E122" s="517"/>
      <c r="F122" s="479">
        <f t="shared" si="11"/>
        <v>0</v>
      </c>
      <c r="G122" s="517"/>
      <c r="H122" s="480">
        <f t="shared" si="12"/>
        <v>0</v>
      </c>
      <c r="I122" s="472"/>
    </row>
    <row r="123" spans="2:12">
      <c r="B123" s="482" t="s">
        <v>569</v>
      </c>
      <c r="C123" s="517"/>
      <c r="D123" s="517"/>
      <c r="E123" s="517"/>
      <c r="F123" s="479">
        <f t="shared" si="11"/>
        <v>0</v>
      </c>
      <c r="G123" s="517"/>
      <c r="H123" s="480">
        <f t="shared" si="12"/>
        <v>0</v>
      </c>
      <c r="I123" s="472"/>
    </row>
    <row r="124" spans="2:12">
      <c r="B124" s="482" t="s">
        <v>570</v>
      </c>
      <c r="C124" s="517"/>
      <c r="D124" s="517"/>
      <c r="E124" s="517"/>
      <c r="F124" s="479">
        <f t="shared" si="11"/>
        <v>0</v>
      </c>
      <c r="G124" s="517"/>
      <c r="H124" s="480">
        <f t="shared" si="12"/>
        <v>0</v>
      </c>
      <c r="I124" s="472"/>
    </row>
    <row r="125" spans="2:12">
      <c r="B125" s="483" t="s">
        <v>571</v>
      </c>
      <c r="C125" s="517"/>
      <c r="D125" s="518"/>
      <c r="E125" s="518"/>
      <c r="F125" s="484">
        <f t="shared" si="11"/>
        <v>0</v>
      </c>
      <c r="G125" s="518"/>
      <c r="H125" s="480">
        <f t="shared" si="12"/>
        <v>0</v>
      </c>
      <c r="I125" s="472"/>
    </row>
    <row r="126" spans="2:12" s="454" customFormat="1">
      <c r="B126" s="795" t="s">
        <v>369</v>
      </c>
      <c r="C126" s="485"/>
      <c r="D126" s="485"/>
      <c r="E126" s="485"/>
      <c r="F126" s="485"/>
      <c r="G126" s="485">
        <f>SUM(G120:G125)</f>
        <v>0</v>
      </c>
      <c r="H126" s="486">
        <f>SUM(H120:H125)</f>
        <v>0</v>
      </c>
      <c r="I126" s="487"/>
      <c r="J126" s="488"/>
      <c r="K126" s="488"/>
    </row>
    <row r="127" spans="2:12">
      <c r="B127" s="786"/>
      <c r="C127" s="786"/>
      <c r="D127" s="786"/>
      <c r="E127" s="786"/>
      <c r="F127" s="786"/>
      <c r="G127" s="786"/>
      <c r="H127" s="786"/>
      <c r="I127" s="472"/>
    </row>
    <row r="128" spans="2:12" s="466" customFormat="1">
      <c r="B128" s="497" t="s">
        <v>572</v>
      </c>
      <c r="C128" s="454"/>
      <c r="D128" s="470"/>
      <c r="E128" s="470"/>
      <c r="F128" s="470"/>
      <c r="J128" s="467"/>
      <c r="K128" s="467"/>
    </row>
    <row r="129" spans="2:11" s="466" customFormat="1" ht="60">
      <c r="B129" s="874" t="s">
        <v>368</v>
      </c>
      <c r="C129" s="875"/>
      <c r="D129" s="875"/>
      <c r="E129" s="876"/>
      <c r="F129" s="788" t="s">
        <v>573</v>
      </c>
      <c r="G129" s="788" t="s">
        <v>574</v>
      </c>
      <c r="H129" s="788" t="s">
        <v>509</v>
      </c>
      <c r="J129" s="467"/>
      <c r="K129" s="467"/>
    </row>
    <row r="130" spans="2:11" s="466" customFormat="1" ht="12">
      <c r="B130" s="985"/>
      <c r="C130" s="986"/>
      <c r="D130" s="986"/>
      <c r="E130" s="987"/>
      <c r="F130" s="311"/>
      <c r="G130" s="311"/>
      <c r="H130" s="489">
        <f t="shared" ref="H130:H131" si="13">+F130-G130</f>
        <v>0</v>
      </c>
      <c r="J130" s="467"/>
      <c r="K130" s="467"/>
    </row>
    <row r="131" spans="2:11" s="466" customFormat="1" ht="12">
      <c r="B131" s="928"/>
      <c r="C131" s="929"/>
      <c r="D131" s="929"/>
      <c r="E131" s="930"/>
      <c r="F131" s="311"/>
      <c r="G131" s="311"/>
      <c r="H131" s="490">
        <f t="shared" si="13"/>
        <v>0</v>
      </c>
      <c r="J131" s="467"/>
      <c r="K131" s="467"/>
    </row>
    <row r="132" spans="2:11" s="466" customFormat="1" ht="12">
      <c r="B132" s="931"/>
      <c r="C132" s="932"/>
      <c r="D132" s="932"/>
      <c r="E132" s="933"/>
      <c r="F132" s="311"/>
      <c r="G132" s="311"/>
      <c r="H132" s="787">
        <f>+F132-G132</f>
        <v>0</v>
      </c>
      <c r="J132" s="467"/>
      <c r="K132" s="467"/>
    </row>
    <row r="133" spans="2:11" s="466" customFormat="1" ht="12">
      <c r="B133" s="871" t="s">
        <v>369</v>
      </c>
      <c r="C133" s="872"/>
      <c r="D133" s="872"/>
      <c r="E133" s="873"/>
      <c r="F133" s="491">
        <f>SUM(F130:F132)</f>
        <v>0</v>
      </c>
      <c r="G133" s="491">
        <f t="shared" ref="G133:H133" si="14">SUM(G130:G132)</f>
        <v>0</v>
      </c>
      <c r="H133" s="491">
        <f t="shared" si="14"/>
        <v>0</v>
      </c>
      <c r="J133" s="467"/>
      <c r="K133" s="467"/>
    </row>
    <row r="134" spans="2:11" s="466" customFormat="1" ht="12">
      <c r="B134" s="471"/>
      <c r="C134" s="471"/>
      <c r="D134" s="471"/>
      <c r="E134" s="471"/>
      <c r="F134" s="471"/>
      <c r="J134" s="467"/>
      <c r="K134" s="467"/>
    </row>
    <row r="135" spans="2:11" s="466" customFormat="1">
      <c r="B135" s="497" t="s">
        <v>575</v>
      </c>
      <c r="C135" s="454"/>
      <c r="J135" s="467"/>
      <c r="K135" s="467"/>
    </row>
    <row r="136" spans="2:11" s="466" customFormat="1" ht="12">
      <c r="B136" s="874" t="s">
        <v>368</v>
      </c>
      <c r="C136" s="875"/>
      <c r="D136" s="875"/>
      <c r="E136" s="875"/>
      <c r="F136" s="876"/>
      <c r="G136" s="788" t="s">
        <v>477</v>
      </c>
      <c r="H136" s="788" t="s">
        <v>509</v>
      </c>
      <c r="J136" s="467"/>
      <c r="K136" s="467"/>
    </row>
    <row r="137" spans="2:11" s="466" customFormat="1" ht="12">
      <c r="B137" s="925" t="s">
        <v>576</v>
      </c>
      <c r="C137" s="926"/>
      <c r="D137" s="926"/>
      <c r="E137" s="926"/>
      <c r="F137" s="927"/>
      <c r="G137" s="312"/>
      <c r="H137" s="492">
        <f>-G137</f>
        <v>0</v>
      </c>
      <c r="J137" s="467"/>
      <c r="K137" s="467"/>
    </row>
    <row r="138" spans="2:11" s="466" customFormat="1" ht="12">
      <c r="B138" s="871" t="s">
        <v>369</v>
      </c>
      <c r="C138" s="872"/>
      <c r="D138" s="872"/>
      <c r="E138" s="872"/>
      <c r="F138" s="872"/>
      <c r="G138" s="873"/>
      <c r="H138" s="393">
        <f>+H137</f>
        <v>0</v>
      </c>
      <c r="J138" s="467"/>
      <c r="K138" s="467"/>
    </row>
    <row r="139" spans="2:11" s="466" customFormat="1" ht="12">
      <c r="J139" s="467"/>
      <c r="K139" s="467"/>
    </row>
    <row r="140" spans="2:11" s="466" customFormat="1">
      <c r="B140" s="497" t="s">
        <v>577</v>
      </c>
      <c r="C140" s="454"/>
      <c r="D140" s="465"/>
      <c r="E140" s="465"/>
      <c r="F140" s="465"/>
      <c r="J140" s="467"/>
      <c r="K140" s="467"/>
    </row>
    <row r="141" spans="2:11" s="466" customFormat="1" ht="12">
      <c r="B141" s="874" t="s">
        <v>368</v>
      </c>
      <c r="C141" s="875"/>
      <c r="D141" s="875"/>
      <c r="E141" s="875"/>
      <c r="F141" s="876"/>
      <c r="G141" s="788" t="s">
        <v>477</v>
      </c>
      <c r="H141" s="788" t="s">
        <v>509</v>
      </c>
      <c r="J141" s="467"/>
      <c r="K141" s="467"/>
    </row>
    <row r="142" spans="2:11" s="466" customFormat="1" ht="25.5" customHeight="1">
      <c r="B142" s="868" t="s">
        <v>578</v>
      </c>
      <c r="C142" s="869"/>
      <c r="D142" s="869"/>
      <c r="E142" s="869"/>
      <c r="F142" s="870"/>
      <c r="G142" s="313"/>
      <c r="H142" s="493">
        <f>-G142</f>
        <v>0</v>
      </c>
      <c r="J142" s="467"/>
      <c r="K142" s="467"/>
    </row>
    <row r="143" spans="2:11" s="466" customFormat="1" ht="12">
      <c r="B143" s="871" t="s">
        <v>369</v>
      </c>
      <c r="C143" s="872"/>
      <c r="D143" s="872"/>
      <c r="E143" s="872"/>
      <c r="F143" s="872"/>
      <c r="G143" s="873"/>
      <c r="H143" s="393">
        <f>+H142</f>
        <v>0</v>
      </c>
      <c r="J143" s="467"/>
      <c r="K143" s="467"/>
    </row>
    <row r="144" spans="2:11" s="466" customFormat="1" ht="12">
      <c r="J144" s="467"/>
      <c r="K144" s="467"/>
    </row>
    <row r="145" spans="2:11" s="466" customFormat="1">
      <c r="B145" s="497" t="s">
        <v>579</v>
      </c>
      <c r="C145" s="454"/>
      <c r="D145" s="465"/>
      <c r="E145" s="465"/>
      <c r="F145" s="465"/>
      <c r="J145" s="467"/>
      <c r="K145" s="467"/>
    </row>
    <row r="146" spans="2:11" s="466" customFormat="1" ht="72">
      <c r="B146" s="874" t="s">
        <v>368</v>
      </c>
      <c r="C146" s="876"/>
      <c r="D146" s="788" t="s">
        <v>580</v>
      </c>
      <c r="E146" s="788" t="s">
        <v>581</v>
      </c>
      <c r="F146" s="788" t="s">
        <v>582</v>
      </c>
      <c r="G146" s="788" t="s">
        <v>458</v>
      </c>
      <c r="H146" s="788" t="s">
        <v>509</v>
      </c>
      <c r="J146" s="467"/>
      <c r="K146" s="467"/>
    </row>
    <row r="147" spans="2:11" s="466" customFormat="1" ht="12">
      <c r="B147" s="877"/>
      <c r="C147" s="879"/>
      <c r="D147" s="308"/>
      <c r="E147" s="308"/>
      <c r="F147" s="494">
        <f>+D147*E147/100</f>
        <v>0</v>
      </c>
      <c r="G147" s="308"/>
      <c r="H147" s="468">
        <f>+F147-G147</f>
        <v>0</v>
      </c>
      <c r="J147" s="467"/>
      <c r="K147" s="467"/>
    </row>
    <row r="148" spans="2:11" s="466" customFormat="1" ht="12">
      <c r="B148" s="862"/>
      <c r="C148" s="864"/>
      <c r="D148" s="308"/>
      <c r="E148" s="308"/>
      <c r="F148" s="495">
        <f t="shared" ref="F148:F149" si="15">+D148*E148/100</f>
        <v>0</v>
      </c>
      <c r="G148" s="308"/>
      <c r="H148" s="389">
        <f>+F148-G148</f>
        <v>0</v>
      </c>
      <c r="J148" s="467"/>
      <c r="K148" s="467"/>
    </row>
    <row r="149" spans="2:11" s="466" customFormat="1" ht="12">
      <c r="B149" s="880"/>
      <c r="C149" s="882"/>
      <c r="D149" s="308"/>
      <c r="E149" s="308"/>
      <c r="F149" s="496">
        <f t="shared" si="15"/>
        <v>0</v>
      </c>
      <c r="G149" s="308"/>
      <c r="H149" s="469">
        <f>+F149-G149</f>
        <v>0</v>
      </c>
      <c r="J149" s="467"/>
      <c r="K149" s="467"/>
    </row>
    <row r="150" spans="2:11" s="466" customFormat="1" ht="12">
      <c r="B150" s="871" t="s">
        <v>369</v>
      </c>
      <c r="C150" s="873"/>
      <c r="D150" s="393">
        <f>SUM(D147:D149)</f>
        <v>0</v>
      </c>
      <c r="E150" s="393"/>
      <c r="F150" s="393">
        <f>SUM(F147:F149)</f>
        <v>0</v>
      </c>
      <c r="G150" s="393">
        <f>SUM(G147:G149)</f>
        <v>0</v>
      </c>
      <c r="H150" s="393">
        <f>SUM(H147:H149)</f>
        <v>0</v>
      </c>
      <c r="J150" s="467"/>
      <c r="K150" s="467"/>
    </row>
    <row r="151" spans="2:11" s="466" customFormat="1" ht="12">
      <c r="J151" s="467"/>
      <c r="K151" s="467"/>
    </row>
    <row r="152" spans="2:11" s="466" customFormat="1">
      <c r="B152" s="497" t="s">
        <v>583</v>
      </c>
      <c r="C152" s="454"/>
      <c r="D152" s="497"/>
      <c r="E152" s="497"/>
      <c r="F152" s="497"/>
      <c r="J152" s="467"/>
      <c r="K152" s="467"/>
    </row>
    <row r="153" spans="2:11" s="466" customFormat="1" ht="72">
      <c r="B153" s="923" t="s">
        <v>368</v>
      </c>
      <c r="C153" s="923"/>
      <c r="D153" s="923"/>
      <c r="E153" s="923"/>
      <c r="F153" s="788" t="s">
        <v>584</v>
      </c>
      <c r="G153" s="788" t="s">
        <v>585</v>
      </c>
      <c r="H153" s="788" t="s">
        <v>509</v>
      </c>
      <c r="J153" s="467"/>
      <c r="K153" s="467"/>
    </row>
    <row r="154" spans="2:11" s="466" customFormat="1" ht="12" customHeight="1">
      <c r="B154" s="924" t="s">
        <v>586</v>
      </c>
      <c r="C154" s="924"/>
      <c r="D154" s="924"/>
      <c r="E154" s="924"/>
      <c r="F154" s="317"/>
      <c r="G154" s="317"/>
      <c r="H154" s="489">
        <f>-F154+G154</f>
        <v>0</v>
      </c>
      <c r="J154" s="467"/>
      <c r="K154" s="467"/>
    </row>
    <row r="155" spans="2:11" s="466" customFormat="1" ht="12">
      <c r="B155" s="923" t="s">
        <v>369</v>
      </c>
      <c r="C155" s="923"/>
      <c r="D155" s="923"/>
      <c r="E155" s="923"/>
      <c r="F155" s="498">
        <f>+F154</f>
        <v>0</v>
      </c>
      <c r="G155" s="498">
        <f>+G154</f>
        <v>0</v>
      </c>
      <c r="H155" s="491">
        <f>+H154</f>
        <v>0</v>
      </c>
      <c r="J155" s="467"/>
      <c r="K155" s="467"/>
    </row>
    <row r="156" spans="2:11" s="466" customFormat="1" ht="12">
      <c r="J156" s="467"/>
      <c r="K156" s="467"/>
    </row>
    <row r="157" spans="2:11" s="466" customFormat="1">
      <c r="B157" s="497" t="s">
        <v>587</v>
      </c>
      <c r="C157" s="454"/>
      <c r="D157" s="465"/>
      <c r="E157" s="465"/>
      <c r="F157" s="465"/>
      <c r="J157" s="467"/>
      <c r="K157" s="467"/>
    </row>
    <row r="158" spans="2:11" s="466" customFormat="1" ht="12">
      <c r="B158" s="874" t="s">
        <v>368</v>
      </c>
      <c r="C158" s="875"/>
      <c r="D158" s="875"/>
      <c r="E158" s="875"/>
      <c r="F158" s="876"/>
      <c r="G158" s="788" t="s">
        <v>477</v>
      </c>
      <c r="H158" s="788" t="s">
        <v>509</v>
      </c>
      <c r="J158" s="467"/>
      <c r="K158" s="467"/>
    </row>
    <row r="159" spans="2:11" s="466" customFormat="1" ht="12" customHeight="1">
      <c r="B159" s="499" t="s">
        <v>588</v>
      </c>
      <c r="C159" s="868" t="s">
        <v>589</v>
      </c>
      <c r="D159" s="869"/>
      <c r="E159" s="869"/>
      <c r="F159" s="870"/>
      <c r="G159" s="318"/>
      <c r="H159" s="500">
        <f>+G159</f>
        <v>0</v>
      </c>
      <c r="J159" s="467"/>
      <c r="K159" s="467"/>
    </row>
    <row r="160" spans="2:11" s="466" customFormat="1" ht="12" customHeight="1">
      <c r="B160" s="501" t="s">
        <v>590</v>
      </c>
      <c r="C160" s="868" t="s">
        <v>591</v>
      </c>
      <c r="D160" s="869"/>
      <c r="E160" s="869"/>
      <c r="F160" s="870"/>
      <c r="G160" s="318"/>
      <c r="H160" s="500">
        <f>-G160</f>
        <v>0</v>
      </c>
      <c r="J160" s="467"/>
      <c r="K160" s="467"/>
    </row>
    <row r="161" spans="2:11" s="466" customFormat="1" ht="12">
      <c r="B161" s="896" t="s">
        <v>592</v>
      </c>
      <c r="C161" s="865" t="s">
        <v>593</v>
      </c>
      <c r="D161" s="866"/>
      <c r="E161" s="866"/>
      <c r="F161" s="867"/>
      <c r="G161" s="317"/>
      <c r="H161" s="914">
        <f>+G162-G161</f>
        <v>0</v>
      </c>
      <c r="J161" s="467"/>
      <c r="K161" s="467"/>
    </row>
    <row r="162" spans="2:11" s="466" customFormat="1" ht="12">
      <c r="B162" s="897"/>
      <c r="C162" s="883" t="s">
        <v>594</v>
      </c>
      <c r="D162" s="884"/>
      <c r="E162" s="884"/>
      <c r="F162" s="885"/>
      <c r="G162" s="319"/>
      <c r="H162" s="915"/>
      <c r="J162" s="467"/>
      <c r="K162" s="467"/>
    </row>
    <row r="163" spans="2:11" s="466" customFormat="1" ht="15" customHeight="1">
      <c r="B163" s="916" t="s">
        <v>595</v>
      </c>
      <c r="C163" s="893" t="s">
        <v>596</v>
      </c>
      <c r="D163" s="894"/>
      <c r="E163" s="894"/>
      <c r="F163" s="895"/>
      <c r="G163" s="317"/>
      <c r="H163" s="918">
        <f>+G163-G164</f>
        <v>0</v>
      </c>
      <c r="J163" s="467"/>
      <c r="K163" s="467"/>
    </row>
    <row r="164" spans="2:11" s="466" customFormat="1" ht="12">
      <c r="B164" s="917"/>
      <c r="C164" s="920" t="s">
        <v>597</v>
      </c>
      <c r="D164" s="921"/>
      <c r="E164" s="921"/>
      <c r="F164" s="922"/>
      <c r="G164" s="319"/>
      <c r="H164" s="919"/>
      <c r="J164" s="467"/>
      <c r="K164" s="467"/>
    </row>
    <row r="165" spans="2:11" s="466" customFormat="1">
      <c r="B165" s="502" t="s">
        <v>598</v>
      </c>
      <c r="C165" s="898" t="s">
        <v>599</v>
      </c>
      <c r="D165" s="899"/>
      <c r="E165" s="899"/>
      <c r="F165" s="900"/>
      <c r="G165" s="318"/>
      <c r="H165" s="787">
        <f>-G165</f>
        <v>0</v>
      </c>
      <c r="J165" s="467"/>
      <c r="K165" s="467"/>
    </row>
    <row r="166" spans="2:11" s="466" customFormat="1" ht="12">
      <c r="B166" s="871" t="s">
        <v>369</v>
      </c>
      <c r="C166" s="872"/>
      <c r="D166" s="872"/>
      <c r="E166" s="872"/>
      <c r="F166" s="872"/>
      <c r="G166" s="873"/>
      <c r="H166" s="393">
        <f>SUM(H159:H165)</f>
        <v>0</v>
      </c>
      <c r="J166" s="467"/>
      <c r="K166" s="467"/>
    </row>
    <row r="167" spans="2:11" s="505" customFormat="1" ht="12">
      <c r="B167" s="503"/>
      <c r="C167" s="503"/>
      <c r="D167" s="503"/>
      <c r="E167" s="503"/>
      <c r="F167" s="503"/>
      <c r="G167" s="503"/>
      <c r="H167" s="504"/>
    </row>
    <row r="168" spans="2:11" s="466" customFormat="1">
      <c r="B168" s="497" t="s">
        <v>600</v>
      </c>
      <c r="C168" s="454"/>
      <c r="D168" s="465"/>
      <c r="E168" s="465"/>
      <c r="J168" s="467"/>
      <c r="K168" s="467"/>
    </row>
    <row r="169" spans="2:11" s="466" customFormat="1" ht="12">
      <c r="B169" s="506" t="s">
        <v>368</v>
      </c>
      <c r="C169" s="507"/>
      <c r="D169" s="507"/>
      <c r="E169" s="507"/>
      <c r="F169" s="507"/>
      <c r="G169" s="788" t="s">
        <v>477</v>
      </c>
      <c r="H169" s="788" t="s">
        <v>509</v>
      </c>
      <c r="J169" s="467"/>
      <c r="K169" s="467"/>
    </row>
    <row r="170" spans="2:11" s="466" customFormat="1" ht="12">
      <c r="B170" s="908" t="s">
        <v>601</v>
      </c>
      <c r="C170" s="909"/>
      <c r="D170" s="909"/>
      <c r="E170" s="909"/>
      <c r="F170" s="910"/>
      <c r="G170" s="317"/>
      <c r="H170" s="489">
        <f>-G170</f>
        <v>0</v>
      </c>
      <c r="J170" s="467"/>
      <c r="K170" s="467"/>
    </row>
    <row r="171" spans="2:11" s="466" customFormat="1" ht="24.75" customHeight="1">
      <c r="B171" s="905" t="s">
        <v>602</v>
      </c>
      <c r="C171" s="906"/>
      <c r="D171" s="906"/>
      <c r="E171" s="906"/>
      <c r="F171" s="907"/>
      <c r="G171" s="319"/>
      <c r="H171" s="787">
        <f>-G171</f>
        <v>0</v>
      </c>
      <c r="J171" s="467"/>
      <c r="K171" s="467"/>
    </row>
    <row r="172" spans="2:11" s="466" customFormat="1" ht="12">
      <c r="B172" s="871" t="s">
        <v>369</v>
      </c>
      <c r="C172" s="872"/>
      <c r="D172" s="872"/>
      <c r="E172" s="872"/>
      <c r="F172" s="872"/>
      <c r="G172" s="873"/>
      <c r="H172" s="393">
        <f>SUM(H170:H171)</f>
        <v>0</v>
      </c>
      <c r="J172" s="467"/>
      <c r="K172" s="467"/>
    </row>
    <row r="173" spans="2:11" s="466" customFormat="1" ht="12">
      <c r="J173" s="467"/>
      <c r="K173" s="467"/>
    </row>
    <row r="174" spans="2:11" s="466" customFormat="1">
      <c r="B174" s="497" t="s">
        <v>603</v>
      </c>
      <c r="C174" s="454"/>
      <c r="D174" s="465"/>
      <c r="E174" s="465"/>
      <c r="F174" s="465"/>
      <c r="J174" s="467"/>
      <c r="K174" s="467"/>
    </row>
    <row r="175" spans="2:11" s="466" customFormat="1" ht="12">
      <c r="B175" s="874" t="s">
        <v>368</v>
      </c>
      <c r="C175" s="875"/>
      <c r="D175" s="875"/>
      <c r="E175" s="875"/>
      <c r="F175" s="876"/>
      <c r="G175" s="508" t="s">
        <v>477</v>
      </c>
      <c r="H175" s="788" t="s">
        <v>509</v>
      </c>
      <c r="J175" s="467"/>
      <c r="K175" s="467"/>
    </row>
    <row r="176" spans="2:11" s="509" customFormat="1" ht="12">
      <c r="B176" s="908" t="s">
        <v>604</v>
      </c>
      <c r="C176" s="909"/>
      <c r="D176" s="909"/>
      <c r="E176" s="909"/>
      <c r="F176" s="910"/>
      <c r="G176" s="317"/>
      <c r="H176" s="489">
        <f>-G176</f>
        <v>0</v>
      </c>
      <c r="J176" s="510"/>
      <c r="K176" s="510"/>
    </row>
    <row r="177" spans="2:11" s="509" customFormat="1" ht="12">
      <c r="B177" s="905" t="s">
        <v>605</v>
      </c>
      <c r="C177" s="906"/>
      <c r="D177" s="906"/>
      <c r="E177" s="906"/>
      <c r="F177" s="907"/>
      <c r="G177" s="319"/>
      <c r="H177" s="787">
        <f>-G177</f>
        <v>0</v>
      </c>
      <c r="J177" s="510"/>
      <c r="K177" s="510"/>
    </row>
    <row r="178" spans="2:11" s="466" customFormat="1" ht="12">
      <c r="B178" s="871" t="s">
        <v>369</v>
      </c>
      <c r="C178" s="872"/>
      <c r="D178" s="872"/>
      <c r="E178" s="872"/>
      <c r="F178" s="872"/>
      <c r="G178" s="873"/>
      <c r="H178" s="393">
        <f>SUM(H176:H177)</f>
        <v>0</v>
      </c>
      <c r="J178" s="467"/>
      <c r="K178" s="467"/>
    </row>
    <row r="179" spans="2:11" s="466" customFormat="1" ht="12">
      <c r="J179" s="467"/>
      <c r="K179" s="467"/>
    </row>
    <row r="180" spans="2:11" s="466" customFormat="1">
      <c r="B180" s="497" t="s">
        <v>606</v>
      </c>
      <c r="C180" s="454"/>
      <c r="D180" s="465"/>
      <c r="J180" s="467"/>
      <c r="K180" s="467"/>
    </row>
    <row r="181" spans="2:11" s="466" customFormat="1" ht="12">
      <c r="B181" s="874" t="s">
        <v>368</v>
      </c>
      <c r="C181" s="875"/>
      <c r="D181" s="875"/>
      <c r="E181" s="875"/>
      <c r="F181" s="876"/>
      <c r="G181" s="508" t="s">
        <v>477</v>
      </c>
      <c r="H181" s="788" t="s">
        <v>509</v>
      </c>
      <c r="J181" s="467"/>
      <c r="K181" s="467"/>
    </row>
    <row r="182" spans="2:11" s="466" customFormat="1" ht="12" customHeight="1">
      <c r="B182" s="865" t="s">
        <v>607</v>
      </c>
      <c r="C182" s="866"/>
      <c r="D182" s="866"/>
      <c r="E182" s="866"/>
      <c r="F182" s="867"/>
      <c r="G182" s="309"/>
      <c r="H182" s="468">
        <f>+G182</f>
        <v>0</v>
      </c>
      <c r="J182" s="467"/>
      <c r="K182" s="467"/>
    </row>
    <row r="183" spans="2:11" s="466" customFormat="1" ht="12">
      <c r="B183" s="883" t="s">
        <v>608</v>
      </c>
      <c r="C183" s="884"/>
      <c r="D183" s="884"/>
      <c r="E183" s="884"/>
      <c r="F183" s="885"/>
      <c r="G183" s="310"/>
      <c r="H183" s="469">
        <f>-G183</f>
        <v>0</v>
      </c>
      <c r="J183" s="467"/>
      <c r="K183" s="467"/>
    </row>
    <row r="184" spans="2:11" s="466" customFormat="1" ht="12">
      <c r="B184" s="871" t="s">
        <v>369</v>
      </c>
      <c r="C184" s="872"/>
      <c r="D184" s="872"/>
      <c r="E184" s="872"/>
      <c r="F184" s="872"/>
      <c r="G184" s="873"/>
      <c r="H184" s="393">
        <f>SUM(H182:H183)</f>
        <v>0</v>
      </c>
      <c r="J184" s="467"/>
      <c r="K184" s="467"/>
    </row>
    <row r="185" spans="2:11" s="466" customFormat="1" ht="12">
      <c r="J185" s="467"/>
      <c r="K185" s="467"/>
    </row>
    <row r="186" spans="2:11" s="466" customFormat="1">
      <c r="B186" s="497" t="s">
        <v>609</v>
      </c>
      <c r="C186" s="454"/>
      <c r="D186" s="465"/>
      <c r="E186" s="465"/>
      <c r="F186" s="465"/>
      <c r="J186" s="467"/>
      <c r="K186" s="467"/>
    </row>
    <row r="187" spans="2:11" s="466" customFormat="1" ht="72">
      <c r="B187" s="874" t="s">
        <v>368</v>
      </c>
      <c r="C187" s="875"/>
      <c r="D187" s="875"/>
      <c r="E187" s="876"/>
      <c r="F187" s="788" t="s">
        <v>610</v>
      </c>
      <c r="G187" s="788" t="s">
        <v>611</v>
      </c>
      <c r="H187" s="788" t="s">
        <v>509</v>
      </c>
      <c r="J187" s="467"/>
      <c r="K187" s="467"/>
    </row>
    <row r="188" spans="2:11" s="466" customFormat="1" ht="12">
      <c r="B188" s="868" t="s">
        <v>612</v>
      </c>
      <c r="C188" s="869"/>
      <c r="D188" s="869"/>
      <c r="E188" s="870"/>
      <c r="F188" s="320"/>
      <c r="G188" s="320"/>
      <c r="H188" s="511">
        <f>-F188+G188</f>
        <v>0</v>
      </c>
      <c r="J188" s="467"/>
      <c r="K188" s="467"/>
    </row>
    <row r="189" spans="2:11" s="466" customFormat="1" ht="12">
      <c r="B189" s="911" t="s">
        <v>613</v>
      </c>
      <c r="C189" s="912"/>
      <c r="D189" s="912"/>
      <c r="E189" s="912"/>
      <c r="F189" s="913"/>
      <c r="G189" s="320"/>
      <c r="H189" s="512">
        <f>+G189</f>
        <v>0</v>
      </c>
      <c r="J189" s="467"/>
      <c r="K189" s="467"/>
    </row>
    <row r="190" spans="2:11" s="466" customFormat="1" ht="12">
      <c r="B190" s="871" t="s">
        <v>369</v>
      </c>
      <c r="C190" s="872"/>
      <c r="D190" s="872"/>
      <c r="E190" s="872"/>
      <c r="F190" s="872"/>
      <c r="G190" s="873"/>
      <c r="H190" s="393">
        <f>SUM(H188:H189)</f>
        <v>0</v>
      </c>
      <c r="J190" s="467"/>
      <c r="K190" s="467"/>
    </row>
    <row r="191" spans="2:11" s="513" customFormat="1" ht="12">
      <c r="J191" s="514"/>
      <c r="K191" s="514"/>
    </row>
    <row r="192" spans="2:11" s="466" customFormat="1">
      <c r="B192" s="497" t="s">
        <v>614</v>
      </c>
      <c r="C192" s="454"/>
      <c r="D192" s="465"/>
      <c r="E192" s="465"/>
      <c r="F192" s="465"/>
      <c r="J192" s="467"/>
      <c r="K192" s="467"/>
    </row>
    <row r="193" spans="2:11" s="466" customFormat="1" ht="48">
      <c r="B193" s="874" t="s">
        <v>368</v>
      </c>
      <c r="C193" s="875"/>
      <c r="D193" s="875"/>
      <c r="E193" s="876"/>
      <c r="F193" s="788" t="s">
        <v>615</v>
      </c>
      <c r="G193" s="788" t="s">
        <v>616</v>
      </c>
      <c r="H193" s="788" t="s">
        <v>509</v>
      </c>
      <c r="J193" s="467"/>
      <c r="K193" s="467"/>
    </row>
    <row r="194" spans="2:11" s="466" customFormat="1" ht="12">
      <c r="B194" s="868" t="s">
        <v>617</v>
      </c>
      <c r="C194" s="869"/>
      <c r="D194" s="869"/>
      <c r="E194" s="870"/>
      <c r="F194" s="320"/>
      <c r="G194" s="320"/>
      <c r="H194" s="511">
        <f>-F194+G194</f>
        <v>0</v>
      </c>
      <c r="J194" s="467"/>
      <c r="K194" s="467"/>
    </row>
    <row r="195" spans="2:11" s="466" customFormat="1" ht="12">
      <c r="B195" s="868" t="s">
        <v>618</v>
      </c>
      <c r="C195" s="869"/>
      <c r="D195" s="869"/>
      <c r="E195" s="869"/>
      <c r="F195" s="870"/>
      <c r="G195" s="320"/>
      <c r="H195" s="493">
        <f>+G195</f>
        <v>0</v>
      </c>
      <c r="J195" s="467"/>
      <c r="K195" s="467"/>
    </row>
    <row r="196" spans="2:11" s="466" customFormat="1" ht="12">
      <c r="B196" s="871" t="s">
        <v>369</v>
      </c>
      <c r="C196" s="872"/>
      <c r="D196" s="872"/>
      <c r="E196" s="872"/>
      <c r="F196" s="872"/>
      <c r="G196" s="873"/>
      <c r="H196" s="393">
        <f>SUM(H194:H195)</f>
        <v>0</v>
      </c>
      <c r="J196" s="467"/>
      <c r="K196" s="467"/>
    </row>
    <row r="197" spans="2:11" s="466" customFormat="1" ht="12">
      <c r="J197" s="467"/>
      <c r="K197" s="467"/>
    </row>
    <row r="198" spans="2:11" s="466" customFormat="1">
      <c r="B198" s="497" t="s">
        <v>619</v>
      </c>
      <c r="C198" s="454"/>
      <c r="D198" s="465"/>
      <c r="E198" s="465"/>
      <c r="F198" s="465"/>
      <c r="J198" s="467"/>
      <c r="K198" s="467"/>
    </row>
    <row r="199" spans="2:11" s="466" customFormat="1" ht="48">
      <c r="B199" s="874" t="s">
        <v>368</v>
      </c>
      <c r="C199" s="875"/>
      <c r="D199" s="875"/>
      <c r="E199" s="876"/>
      <c r="F199" s="788" t="s">
        <v>620</v>
      </c>
      <c r="G199" s="788" t="s">
        <v>621</v>
      </c>
      <c r="H199" s="788" t="s">
        <v>509</v>
      </c>
      <c r="J199" s="467"/>
      <c r="K199" s="467"/>
    </row>
    <row r="200" spans="2:11" s="466" customFormat="1" ht="12">
      <c r="B200" s="877"/>
      <c r="C200" s="878"/>
      <c r="D200" s="878"/>
      <c r="E200" s="879"/>
      <c r="F200" s="309"/>
      <c r="G200" s="309"/>
      <c r="H200" s="468">
        <f>-F200+G200</f>
        <v>0</v>
      </c>
      <c r="J200" s="467"/>
      <c r="K200" s="467"/>
    </row>
    <row r="201" spans="2:11" s="466" customFormat="1" ht="12">
      <c r="B201" s="789"/>
      <c r="C201" s="790"/>
      <c r="D201" s="790"/>
      <c r="E201" s="791"/>
      <c r="F201" s="308"/>
      <c r="G201" s="308"/>
      <c r="H201" s="389">
        <f t="shared" ref="H201:H202" si="16">-F201+G201</f>
        <v>0</v>
      </c>
      <c r="J201" s="467"/>
      <c r="K201" s="467"/>
    </row>
    <row r="202" spans="2:11" s="466" customFormat="1" ht="12">
      <c r="B202" s="792"/>
      <c r="C202" s="793"/>
      <c r="D202" s="793"/>
      <c r="E202" s="794"/>
      <c r="F202" s="310"/>
      <c r="G202" s="310"/>
      <c r="H202" s="469">
        <f t="shared" si="16"/>
        <v>0</v>
      </c>
      <c r="J202" s="467"/>
      <c r="K202" s="467"/>
    </row>
    <row r="203" spans="2:11" s="466" customFormat="1" ht="12">
      <c r="B203" s="871" t="s">
        <v>369</v>
      </c>
      <c r="C203" s="872"/>
      <c r="D203" s="872"/>
      <c r="E203" s="873"/>
      <c r="F203" s="393">
        <f>SUM(F200:F202)</f>
        <v>0</v>
      </c>
      <c r="G203" s="393">
        <f t="shared" ref="G203:H203" si="17">SUM(G200:G202)</f>
        <v>0</v>
      </c>
      <c r="H203" s="393">
        <f t="shared" si="17"/>
        <v>0</v>
      </c>
      <c r="J203" s="467"/>
      <c r="K203" s="467"/>
    </row>
    <row r="204" spans="2:11" s="466" customFormat="1" ht="12">
      <c r="J204" s="467"/>
      <c r="K204" s="467"/>
    </row>
    <row r="205" spans="2:11" s="466" customFormat="1">
      <c r="B205" s="497" t="s">
        <v>622</v>
      </c>
      <c r="C205" s="454"/>
      <c r="D205" s="465"/>
      <c r="E205" s="465"/>
      <c r="F205" s="465"/>
      <c r="G205" s="515"/>
      <c r="J205" s="467"/>
      <c r="K205" s="467"/>
    </row>
    <row r="206" spans="2:11" s="466" customFormat="1" ht="72">
      <c r="B206" s="874" t="s">
        <v>368</v>
      </c>
      <c r="C206" s="875"/>
      <c r="D206" s="875"/>
      <c r="E206" s="876"/>
      <c r="F206" s="788" t="s">
        <v>623</v>
      </c>
      <c r="G206" s="788" t="s">
        <v>624</v>
      </c>
      <c r="H206" s="788" t="s">
        <v>509</v>
      </c>
      <c r="J206" s="467"/>
      <c r="K206" s="467"/>
    </row>
    <row r="207" spans="2:11" s="466" customFormat="1" ht="12">
      <c r="B207" s="886"/>
      <c r="C207" s="887"/>
      <c r="D207" s="887"/>
      <c r="E207" s="888"/>
      <c r="F207" s="309"/>
      <c r="G207" s="309"/>
      <c r="H207" s="468">
        <f>+F207-G207</f>
        <v>0</v>
      </c>
      <c r="J207" s="467"/>
      <c r="K207" s="467"/>
    </row>
    <row r="208" spans="2:11" s="466" customFormat="1" ht="12">
      <c r="B208" s="321"/>
      <c r="C208" s="322"/>
      <c r="D208" s="322"/>
      <c r="E208" s="323"/>
      <c r="F208" s="308"/>
      <c r="G208" s="308"/>
      <c r="H208" s="389">
        <f t="shared" ref="H208:H209" si="18">+F208-G208</f>
        <v>0</v>
      </c>
      <c r="J208" s="467"/>
      <c r="K208" s="467"/>
    </row>
    <row r="209" spans="2:11" s="466" customFormat="1" ht="12">
      <c r="B209" s="324"/>
      <c r="C209" s="325"/>
      <c r="D209" s="325"/>
      <c r="E209" s="326"/>
      <c r="F209" s="310"/>
      <c r="G209" s="310"/>
      <c r="H209" s="469">
        <f t="shared" si="18"/>
        <v>0</v>
      </c>
      <c r="J209" s="467"/>
      <c r="K209" s="467"/>
    </row>
    <row r="210" spans="2:11" s="466" customFormat="1" ht="12">
      <c r="B210" s="871" t="s">
        <v>369</v>
      </c>
      <c r="C210" s="872"/>
      <c r="D210" s="872"/>
      <c r="E210" s="873"/>
      <c r="F210" s="393">
        <f>SUM(F207:F209)</f>
        <v>0</v>
      </c>
      <c r="G210" s="393">
        <f t="shared" ref="G210:H210" si="19">SUM(G207:G209)</f>
        <v>0</v>
      </c>
      <c r="H210" s="393">
        <f t="shared" si="19"/>
        <v>0</v>
      </c>
      <c r="J210" s="467"/>
      <c r="K210" s="467"/>
    </row>
    <row r="211" spans="2:11" s="466" customFormat="1" ht="12">
      <c r="B211" s="471"/>
      <c r="C211" s="471"/>
      <c r="D211" s="471"/>
      <c r="E211" s="471"/>
      <c r="F211" s="471"/>
      <c r="J211" s="467"/>
      <c r="K211" s="467"/>
    </row>
    <row r="212" spans="2:11" s="466" customFormat="1">
      <c r="B212" s="497" t="s">
        <v>625</v>
      </c>
      <c r="C212" s="454"/>
      <c r="D212" s="465"/>
      <c r="E212" s="465"/>
      <c r="F212" s="465"/>
      <c r="J212" s="467"/>
      <c r="K212" s="467"/>
    </row>
    <row r="213" spans="2:11" s="466" customFormat="1" ht="84">
      <c r="B213" s="874" t="s">
        <v>368</v>
      </c>
      <c r="C213" s="875"/>
      <c r="D213" s="875"/>
      <c r="E213" s="876"/>
      <c r="F213" s="788" t="s">
        <v>626</v>
      </c>
      <c r="G213" s="788" t="s">
        <v>627</v>
      </c>
      <c r="H213" s="788" t="s">
        <v>509</v>
      </c>
      <c r="J213" s="467"/>
      <c r="K213" s="467"/>
    </row>
    <row r="214" spans="2:11" s="466" customFormat="1" ht="12">
      <c r="B214" s="889" t="s">
        <v>628</v>
      </c>
      <c r="C214" s="890"/>
      <c r="D214" s="890"/>
      <c r="E214" s="891"/>
      <c r="F214" s="313"/>
      <c r="G214" s="313"/>
      <c r="H214" s="493">
        <f>+G214-F214</f>
        <v>0</v>
      </c>
      <c r="J214" s="467"/>
      <c r="K214" s="467"/>
    </row>
    <row r="215" spans="2:11" s="466" customFormat="1" ht="12">
      <c r="B215" s="871" t="s">
        <v>369</v>
      </c>
      <c r="C215" s="872"/>
      <c r="D215" s="872"/>
      <c r="E215" s="873"/>
      <c r="F215" s="393">
        <f>SUM(F214:F214)</f>
        <v>0</v>
      </c>
      <c r="G215" s="393">
        <f>SUM(G214:G214)</f>
        <v>0</v>
      </c>
      <c r="H215" s="393">
        <f>SUM(H214:H214)</f>
        <v>0</v>
      </c>
      <c r="J215" s="467"/>
      <c r="K215" s="467"/>
    </row>
    <row r="216" spans="2:11" s="466" customFormat="1" ht="12">
      <c r="B216" s="471"/>
      <c r="C216" s="471"/>
      <c r="D216" s="471"/>
      <c r="E216" s="471"/>
      <c r="F216" s="471"/>
      <c r="J216" s="467"/>
      <c r="K216" s="467"/>
    </row>
    <row r="217" spans="2:11" s="466" customFormat="1">
      <c r="B217" s="497" t="s">
        <v>629</v>
      </c>
      <c r="C217" s="454"/>
      <c r="D217" s="465"/>
      <c r="J217" s="467"/>
      <c r="K217" s="467"/>
    </row>
    <row r="218" spans="2:11" s="466" customFormat="1" ht="12">
      <c r="B218" s="506" t="s">
        <v>368</v>
      </c>
      <c r="C218" s="507"/>
      <c r="D218" s="507"/>
      <c r="E218" s="507"/>
      <c r="F218" s="507"/>
      <c r="G218" s="785" t="s">
        <v>477</v>
      </c>
      <c r="H218" s="788" t="s">
        <v>509</v>
      </c>
      <c r="J218" s="467"/>
      <c r="K218" s="467"/>
    </row>
    <row r="219" spans="2:11" s="466" customFormat="1" ht="12" customHeight="1">
      <c r="B219" s="865" t="s">
        <v>639</v>
      </c>
      <c r="C219" s="866"/>
      <c r="D219" s="866"/>
      <c r="E219" s="866"/>
      <c r="F219" s="867"/>
      <c r="G219" s="309"/>
      <c r="H219" s="468">
        <f>+G219</f>
        <v>0</v>
      </c>
      <c r="J219" s="467"/>
      <c r="K219" s="467"/>
    </row>
    <row r="220" spans="2:11" s="466" customFormat="1" ht="12" customHeight="1">
      <c r="B220" s="883" t="s">
        <v>631</v>
      </c>
      <c r="C220" s="884"/>
      <c r="D220" s="884"/>
      <c r="E220" s="884"/>
      <c r="F220" s="885"/>
      <c r="G220" s="308"/>
      <c r="H220" s="389">
        <f>-G220</f>
        <v>0</v>
      </c>
      <c r="J220" s="467"/>
      <c r="K220" s="467"/>
    </row>
    <row r="221" spans="2:11" s="466" customFormat="1" ht="12">
      <c r="B221" s="871" t="s">
        <v>369</v>
      </c>
      <c r="C221" s="872"/>
      <c r="D221" s="872"/>
      <c r="E221" s="872"/>
      <c r="F221" s="872"/>
      <c r="G221" s="873"/>
      <c r="H221" s="393">
        <f>SUM(H219:H220)</f>
        <v>0</v>
      </c>
      <c r="J221" s="467"/>
      <c r="K221" s="467"/>
    </row>
    <row r="222" spans="2:11" s="466" customFormat="1" ht="12">
      <c r="J222" s="467"/>
      <c r="K222" s="467"/>
    </row>
    <row r="223" spans="2:11" s="466" customFormat="1">
      <c r="B223" s="497" t="s">
        <v>632</v>
      </c>
      <c r="C223" s="454"/>
      <c r="D223" s="465"/>
      <c r="E223" s="465"/>
      <c r="F223" s="465"/>
      <c r="J223" s="467"/>
      <c r="K223" s="467"/>
    </row>
    <row r="224" spans="2:11" s="466" customFormat="1" ht="48">
      <c r="B224" s="788" t="s">
        <v>368</v>
      </c>
      <c r="C224" s="901" t="s">
        <v>392</v>
      </c>
      <c r="D224" s="902"/>
      <c r="E224" s="903"/>
      <c r="F224" s="788" t="s">
        <v>633</v>
      </c>
      <c r="G224" s="788" t="s">
        <v>634</v>
      </c>
      <c r="H224" s="788" t="s">
        <v>509</v>
      </c>
      <c r="J224" s="467"/>
      <c r="K224" s="467"/>
    </row>
    <row r="225" spans="2:11" s="466" customFormat="1" ht="12">
      <c r="B225" s="314"/>
      <c r="C225" s="877"/>
      <c r="D225" s="878"/>
      <c r="E225" s="879"/>
      <c r="F225" s="309"/>
      <c r="G225" s="309"/>
      <c r="H225" s="468">
        <f>+F225-G225</f>
        <v>0</v>
      </c>
      <c r="J225" s="467"/>
      <c r="K225" s="467"/>
    </row>
    <row r="226" spans="2:11" s="466" customFormat="1" ht="12">
      <c r="B226" s="315"/>
      <c r="C226" s="862"/>
      <c r="D226" s="863"/>
      <c r="E226" s="864"/>
      <c r="F226" s="308"/>
      <c r="G226" s="308"/>
      <c r="H226" s="389">
        <f t="shared" ref="H226:H229" si="20">+F226-G226</f>
        <v>0</v>
      </c>
      <c r="J226" s="467"/>
      <c r="K226" s="467"/>
    </row>
    <row r="227" spans="2:11" s="466" customFormat="1" ht="12">
      <c r="B227" s="315"/>
      <c r="C227" s="862"/>
      <c r="D227" s="863"/>
      <c r="E227" s="864"/>
      <c r="F227" s="308"/>
      <c r="G227" s="308"/>
      <c r="H227" s="389">
        <f t="shared" si="20"/>
        <v>0</v>
      </c>
      <c r="J227" s="467"/>
      <c r="K227" s="467"/>
    </row>
    <row r="228" spans="2:11" s="466" customFormat="1" ht="12">
      <c r="B228" s="315"/>
      <c r="C228" s="862"/>
      <c r="D228" s="863"/>
      <c r="E228" s="864"/>
      <c r="F228" s="308"/>
      <c r="G228" s="308"/>
      <c r="H228" s="389">
        <f t="shared" si="20"/>
        <v>0</v>
      </c>
      <c r="J228" s="467"/>
      <c r="K228" s="467"/>
    </row>
    <row r="229" spans="2:11" s="466" customFormat="1" ht="12">
      <c r="B229" s="316"/>
      <c r="C229" s="880"/>
      <c r="D229" s="881"/>
      <c r="E229" s="882"/>
      <c r="F229" s="310"/>
      <c r="G229" s="310"/>
      <c r="H229" s="469">
        <f t="shared" si="20"/>
        <v>0</v>
      </c>
      <c r="J229" s="467"/>
      <c r="K229" s="467"/>
    </row>
    <row r="230" spans="2:11" s="466" customFormat="1" ht="12">
      <c r="B230" s="871" t="s">
        <v>369</v>
      </c>
      <c r="C230" s="872"/>
      <c r="D230" s="872"/>
      <c r="E230" s="873"/>
      <c r="F230" s="393">
        <f>SUM(F225:F229)</f>
        <v>0</v>
      </c>
      <c r="G230" s="393">
        <f>SUM(G225:G229)</f>
        <v>0</v>
      </c>
      <c r="H230" s="393">
        <f>SUM(H225:H229)</f>
        <v>0</v>
      </c>
      <c r="J230" s="467"/>
      <c r="K230" s="467"/>
    </row>
    <row r="231" spans="2:11">
      <c r="H231" s="448"/>
      <c r="I231" s="448"/>
    </row>
    <row r="232" spans="2:11" s="466" customFormat="1">
      <c r="B232" s="497" t="s">
        <v>635</v>
      </c>
      <c r="C232" s="454"/>
      <c r="D232" s="465"/>
      <c r="E232" s="465"/>
      <c r="F232" s="465"/>
      <c r="J232" s="467"/>
      <c r="K232" s="467"/>
    </row>
    <row r="233" spans="2:11" s="466" customFormat="1" ht="12">
      <c r="B233" s="874" t="s">
        <v>368</v>
      </c>
      <c r="C233" s="875"/>
      <c r="D233" s="875"/>
      <c r="E233" s="875"/>
      <c r="F233" s="875"/>
      <c r="G233" s="876"/>
      <c r="H233" s="788" t="s">
        <v>636</v>
      </c>
      <c r="J233" s="467"/>
      <c r="K233" s="467"/>
    </row>
    <row r="234" spans="2:11" s="466" customFormat="1" ht="12">
      <c r="B234" s="877"/>
      <c r="C234" s="878"/>
      <c r="D234" s="878"/>
      <c r="E234" s="878"/>
      <c r="F234" s="878"/>
      <c r="G234" s="879"/>
      <c r="H234" s="309"/>
      <c r="J234" s="467"/>
      <c r="K234" s="467"/>
    </row>
    <row r="235" spans="2:11" s="466" customFormat="1" ht="12">
      <c r="B235" s="862"/>
      <c r="C235" s="863"/>
      <c r="D235" s="863"/>
      <c r="E235" s="863"/>
      <c r="F235" s="863"/>
      <c r="G235" s="864"/>
      <c r="H235" s="308"/>
      <c r="J235" s="467"/>
      <c r="K235" s="467"/>
    </row>
    <row r="236" spans="2:11" s="466" customFormat="1" ht="12">
      <c r="B236" s="862"/>
      <c r="C236" s="863"/>
      <c r="D236" s="863"/>
      <c r="E236" s="863"/>
      <c r="F236" s="863"/>
      <c r="G236" s="864"/>
      <c r="H236" s="308"/>
      <c r="J236" s="467"/>
      <c r="K236" s="467"/>
    </row>
    <row r="237" spans="2:11" s="466" customFormat="1" ht="12">
      <c r="B237" s="862"/>
      <c r="C237" s="863"/>
      <c r="D237" s="863"/>
      <c r="E237" s="863"/>
      <c r="F237" s="863"/>
      <c r="G237" s="864"/>
      <c r="H237" s="308"/>
      <c r="J237" s="467"/>
      <c r="K237" s="467"/>
    </row>
    <row r="238" spans="2:11" s="466" customFormat="1" ht="12">
      <c r="B238" s="880"/>
      <c r="C238" s="881"/>
      <c r="D238" s="881"/>
      <c r="E238" s="881"/>
      <c r="F238" s="881"/>
      <c r="G238" s="882"/>
      <c r="H238" s="310"/>
      <c r="J238" s="467"/>
      <c r="K238" s="467"/>
    </row>
    <row r="239" spans="2:11" s="466" customFormat="1" ht="12">
      <c r="B239" s="871" t="s">
        <v>369</v>
      </c>
      <c r="C239" s="872"/>
      <c r="D239" s="872"/>
      <c r="E239" s="872"/>
      <c r="F239" s="872"/>
      <c r="G239" s="873"/>
      <c r="H239" s="393">
        <f>SUM(H234:H238)</f>
        <v>0</v>
      </c>
      <c r="J239" s="467"/>
      <c r="K239" s="467"/>
    </row>
    <row r="240" spans="2:11">
      <c r="H240" s="448"/>
      <c r="I240" s="448"/>
    </row>
    <row r="241" spans="2:11">
      <c r="H241" s="448"/>
      <c r="I241" s="448"/>
    </row>
    <row r="242" spans="2:11">
      <c r="H242" s="448"/>
      <c r="I242" s="448"/>
    </row>
    <row r="243" spans="2:11" ht="15.75">
      <c r="B243" s="904" t="s">
        <v>448</v>
      </c>
      <c r="C243" s="904"/>
      <c r="D243" s="904"/>
      <c r="E243" s="904"/>
      <c r="F243" s="904"/>
      <c r="G243" s="904"/>
      <c r="H243" s="904"/>
      <c r="I243" s="448"/>
    </row>
    <row r="244" spans="2:11">
      <c r="H244" s="448"/>
    </row>
    <row r="245" spans="2:11" s="466" customFormat="1" ht="48">
      <c r="B245" s="788" t="s">
        <v>368</v>
      </c>
      <c r="C245" s="901" t="s">
        <v>392</v>
      </c>
      <c r="D245" s="902"/>
      <c r="E245" s="903"/>
      <c r="F245" s="788" t="s">
        <v>633</v>
      </c>
      <c r="G245" s="788" t="s">
        <v>634</v>
      </c>
      <c r="H245" s="788" t="s">
        <v>509</v>
      </c>
      <c r="J245" s="467"/>
      <c r="K245" s="467"/>
    </row>
    <row r="246" spans="2:11" s="466" customFormat="1" ht="12">
      <c r="B246" s="314"/>
      <c r="C246" s="877"/>
      <c r="D246" s="878"/>
      <c r="E246" s="879"/>
      <c r="F246" s="309"/>
      <c r="G246" s="309"/>
      <c r="H246" s="468">
        <f>+F246-G246</f>
        <v>0</v>
      </c>
      <c r="J246" s="467"/>
      <c r="K246" s="467"/>
    </row>
    <row r="247" spans="2:11" s="466" customFormat="1" ht="12">
      <c r="B247" s="315"/>
      <c r="C247" s="862"/>
      <c r="D247" s="863"/>
      <c r="E247" s="864"/>
      <c r="F247" s="308"/>
      <c r="G247" s="308"/>
      <c r="H247" s="389">
        <f t="shared" ref="H247:H250" si="21">+F247-G247</f>
        <v>0</v>
      </c>
      <c r="J247" s="467"/>
      <c r="K247" s="467"/>
    </row>
    <row r="248" spans="2:11" s="466" customFormat="1" ht="12">
      <c r="B248" s="315"/>
      <c r="C248" s="862"/>
      <c r="D248" s="863"/>
      <c r="E248" s="864"/>
      <c r="F248" s="308"/>
      <c r="G248" s="308"/>
      <c r="H248" s="389">
        <f t="shared" si="21"/>
        <v>0</v>
      </c>
      <c r="J248" s="467"/>
      <c r="K248" s="467"/>
    </row>
    <row r="249" spans="2:11" s="466" customFormat="1" ht="12">
      <c r="B249" s="315"/>
      <c r="C249" s="862"/>
      <c r="D249" s="863"/>
      <c r="E249" s="864"/>
      <c r="F249" s="308"/>
      <c r="G249" s="308"/>
      <c r="H249" s="389">
        <f t="shared" si="21"/>
        <v>0</v>
      </c>
      <c r="J249" s="467"/>
      <c r="K249" s="467"/>
    </row>
    <row r="250" spans="2:11" s="466" customFormat="1" ht="12">
      <c r="B250" s="316"/>
      <c r="C250" s="880"/>
      <c r="D250" s="881"/>
      <c r="E250" s="882"/>
      <c r="F250" s="310"/>
      <c r="G250" s="310"/>
      <c r="H250" s="469">
        <f t="shared" si="21"/>
        <v>0</v>
      </c>
      <c r="J250" s="467"/>
      <c r="K250" s="467"/>
    </row>
    <row r="251" spans="2:11" s="466" customFormat="1" ht="12">
      <c r="B251" s="871" t="s">
        <v>369</v>
      </c>
      <c r="C251" s="872"/>
      <c r="D251" s="872"/>
      <c r="E251" s="873"/>
      <c r="F251" s="393">
        <f>SUM(F246:F250)</f>
        <v>0</v>
      </c>
      <c r="G251" s="393">
        <f>SUM(G246:G250)</f>
        <v>0</v>
      </c>
      <c r="H251" s="393">
        <f>SUM(H246:H250)</f>
        <v>0</v>
      </c>
      <c r="J251" s="467"/>
      <c r="K251" s="467"/>
    </row>
  </sheetData>
  <mergeCells count="150">
    <mergeCell ref="B9:G9"/>
    <mergeCell ref="B10:G10"/>
    <mergeCell ref="B11:G11"/>
    <mergeCell ref="B12:G12"/>
    <mergeCell ref="B13:G13"/>
    <mergeCell ref="B14:G14"/>
    <mergeCell ref="B2:H2"/>
    <mergeCell ref="B4:H4"/>
    <mergeCell ref="B6:G6"/>
    <mergeCell ref="B7:G7"/>
    <mergeCell ref="B8:G8"/>
    <mergeCell ref="B23:G23"/>
    <mergeCell ref="B24:G24"/>
    <mergeCell ref="B26:G26"/>
    <mergeCell ref="B28:G28"/>
    <mergeCell ref="B29:G29"/>
    <mergeCell ref="B30:G30"/>
    <mergeCell ref="B16:G16"/>
    <mergeCell ref="B17:G17"/>
    <mergeCell ref="B18:G18"/>
    <mergeCell ref="B19:G19"/>
    <mergeCell ref="B20:G20"/>
    <mergeCell ref="B22:G22"/>
    <mergeCell ref="B37:G37"/>
    <mergeCell ref="B38:G38"/>
    <mergeCell ref="B39:G39"/>
    <mergeCell ref="B40:G40"/>
    <mergeCell ref="B41:G41"/>
    <mergeCell ref="B42:G42"/>
    <mergeCell ref="B31:G31"/>
    <mergeCell ref="B32:G32"/>
    <mergeCell ref="B33:G33"/>
    <mergeCell ref="B34:G34"/>
    <mergeCell ref="B35:G35"/>
    <mergeCell ref="B36:G36"/>
    <mergeCell ref="B50:G50"/>
    <mergeCell ref="B52:G52"/>
    <mergeCell ref="B54:G54"/>
    <mergeCell ref="B58:H58"/>
    <mergeCell ref="B43:G43"/>
    <mergeCell ref="B44:G44"/>
    <mergeCell ref="B45:G45"/>
    <mergeCell ref="B46:G46"/>
    <mergeCell ref="B47:G47"/>
    <mergeCell ref="B48:G48"/>
    <mergeCell ref="B96:E96"/>
    <mergeCell ref="B97:E97"/>
    <mergeCell ref="B98:E98"/>
    <mergeCell ref="B99:E99"/>
    <mergeCell ref="B100:E100"/>
    <mergeCell ref="B101:E101"/>
    <mergeCell ref="B93:E93"/>
    <mergeCell ref="B94:E94"/>
    <mergeCell ref="B95:E95"/>
    <mergeCell ref="B117:H117"/>
    <mergeCell ref="B118:B119"/>
    <mergeCell ref="B102:E102"/>
    <mergeCell ref="B105:H105"/>
    <mergeCell ref="B108:F108"/>
    <mergeCell ref="B109:F109"/>
    <mergeCell ref="B110:F110"/>
    <mergeCell ref="B111:F111"/>
    <mergeCell ref="B112:F112"/>
    <mergeCell ref="B113:F113"/>
    <mergeCell ref="B114:F114"/>
    <mergeCell ref="B137:F137"/>
    <mergeCell ref="B138:G138"/>
    <mergeCell ref="B141:F141"/>
    <mergeCell ref="B142:F142"/>
    <mergeCell ref="B143:G143"/>
    <mergeCell ref="B146:C146"/>
    <mergeCell ref="B129:E129"/>
    <mergeCell ref="B130:E130"/>
    <mergeCell ref="B131:E131"/>
    <mergeCell ref="B132:E132"/>
    <mergeCell ref="B133:E133"/>
    <mergeCell ref="B136:F136"/>
    <mergeCell ref="B155:E155"/>
    <mergeCell ref="B158:F158"/>
    <mergeCell ref="C159:F159"/>
    <mergeCell ref="C160:F160"/>
    <mergeCell ref="B161:B162"/>
    <mergeCell ref="C161:F161"/>
    <mergeCell ref="B147:C147"/>
    <mergeCell ref="B148:C148"/>
    <mergeCell ref="B149:C149"/>
    <mergeCell ref="B150:C150"/>
    <mergeCell ref="B153:E153"/>
    <mergeCell ref="B154:E154"/>
    <mergeCell ref="C165:F165"/>
    <mergeCell ref="B166:G166"/>
    <mergeCell ref="B170:F170"/>
    <mergeCell ref="B171:F171"/>
    <mergeCell ref="B172:G172"/>
    <mergeCell ref="B175:F175"/>
    <mergeCell ref="H161:H162"/>
    <mergeCell ref="C162:F162"/>
    <mergeCell ref="B163:B164"/>
    <mergeCell ref="C163:F163"/>
    <mergeCell ref="H163:H164"/>
    <mergeCell ref="C164:F164"/>
    <mergeCell ref="B184:G184"/>
    <mergeCell ref="B187:E187"/>
    <mergeCell ref="B188:E188"/>
    <mergeCell ref="B189:F189"/>
    <mergeCell ref="B190:G190"/>
    <mergeCell ref="B193:E193"/>
    <mergeCell ref="B176:F176"/>
    <mergeCell ref="B177:F177"/>
    <mergeCell ref="B178:G178"/>
    <mergeCell ref="B181:F181"/>
    <mergeCell ref="B182:F182"/>
    <mergeCell ref="B183:F183"/>
    <mergeCell ref="B206:E206"/>
    <mergeCell ref="B207:E207"/>
    <mergeCell ref="B210:E210"/>
    <mergeCell ref="B213:E213"/>
    <mergeCell ref="B214:E214"/>
    <mergeCell ref="B215:E215"/>
    <mergeCell ref="B194:E194"/>
    <mergeCell ref="B195:F195"/>
    <mergeCell ref="B196:G196"/>
    <mergeCell ref="B199:E199"/>
    <mergeCell ref="B200:E200"/>
    <mergeCell ref="B203:E203"/>
    <mergeCell ref="C227:E227"/>
    <mergeCell ref="C228:E228"/>
    <mergeCell ref="C229:E229"/>
    <mergeCell ref="B230:E230"/>
    <mergeCell ref="B233:G233"/>
    <mergeCell ref="B234:G234"/>
    <mergeCell ref="B219:F219"/>
    <mergeCell ref="B220:F220"/>
    <mergeCell ref="B221:G221"/>
    <mergeCell ref="C224:E224"/>
    <mergeCell ref="C225:E225"/>
    <mergeCell ref="C226:E226"/>
    <mergeCell ref="B251:E251"/>
    <mergeCell ref="C245:E245"/>
    <mergeCell ref="C246:E246"/>
    <mergeCell ref="C247:E247"/>
    <mergeCell ref="C248:E248"/>
    <mergeCell ref="C249:E249"/>
    <mergeCell ref="C250:E250"/>
    <mergeCell ref="B235:G235"/>
    <mergeCell ref="B236:G236"/>
    <mergeCell ref="B237:G237"/>
    <mergeCell ref="B238:G238"/>
    <mergeCell ref="B239:G239"/>
    <mergeCell ref="B243:H243"/>
  </mergeCells>
  <pageMargins left="0.39370078740157483" right="0.39370078740157483" top="0.39370078740157483" bottom="0.39370078740157483" header="0.51181102362204722" footer="0.51181102362204722"/>
  <pageSetup paperSize="8" scale="82"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L251"/>
  <sheetViews>
    <sheetView showGridLines="0" view="pageBreakPreview" zoomScaleNormal="100" zoomScaleSheetLayoutView="100" zoomScalePageLayoutView="70" workbookViewId="0">
      <selection activeCell="E241" sqref="E241"/>
    </sheetView>
  </sheetViews>
  <sheetFormatPr defaultColWidth="11.42578125" defaultRowHeight="12.75"/>
  <cols>
    <col min="1" max="1" width="3.140625" style="447" customWidth="1"/>
    <col min="2" max="2" width="60.28515625" style="447" customWidth="1"/>
    <col min="3" max="8" width="16" style="447" customWidth="1"/>
    <col min="9" max="9" width="3.42578125" style="447" customWidth="1"/>
    <col min="10" max="10" width="5.7109375" style="448" customWidth="1"/>
    <col min="11" max="11" width="11.42578125" style="448"/>
    <col min="12" max="16384" width="11.42578125" style="447"/>
  </cols>
  <sheetData>
    <row r="2" spans="2:9" s="448" customFormat="1" ht="20.25">
      <c r="B2" s="978" t="s">
        <v>443</v>
      </c>
      <c r="C2" s="978"/>
      <c r="D2" s="978"/>
      <c r="E2" s="978"/>
      <c r="F2" s="978"/>
      <c r="G2" s="978"/>
      <c r="H2" s="978"/>
      <c r="I2" s="449"/>
    </row>
    <row r="3" spans="2:9" s="452" customFormat="1" ht="19.5">
      <c r="B3" s="450"/>
      <c r="C3" s="450"/>
      <c r="D3" s="450"/>
      <c r="E3" s="450"/>
      <c r="F3" s="450"/>
      <c r="G3" s="450"/>
      <c r="H3" s="450"/>
      <c r="I3" s="451"/>
    </row>
    <row r="4" spans="2:9" s="452" customFormat="1" ht="19.5">
      <c r="B4" s="979" t="str">
        <f>+'1.1.5_RA1_ESTABILITAT_PRESSUPOS'!B10</f>
        <v>Nom Organisme autònom / Consorci adscrit 2</v>
      </c>
      <c r="C4" s="980"/>
      <c r="D4" s="980"/>
      <c r="E4" s="980"/>
      <c r="F4" s="980"/>
      <c r="G4" s="980"/>
      <c r="H4" s="981"/>
      <c r="I4" s="453"/>
    </row>
    <row r="5" spans="2:9" s="448" customFormat="1">
      <c r="B5" s="454"/>
      <c r="C5" s="454"/>
      <c r="D5" s="447"/>
      <c r="E5" s="447"/>
      <c r="F5" s="447"/>
      <c r="G5" s="447"/>
      <c r="H5" s="447"/>
      <c r="I5" s="447"/>
    </row>
    <row r="6" spans="2:9" s="448" customFormat="1" ht="38.25">
      <c r="B6" s="960" t="s">
        <v>457</v>
      </c>
      <c r="C6" s="961"/>
      <c r="D6" s="961"/>
      <c r="E6" s="961"/>
      <c r="F6" s="961"/>
      <c r="G6" s="962"/>
      <c r="H6" s="455" t="s">
        <v>458</v>
      </c>
      <c r="I6" s="447"/>
    </row>
    <row r="7" spans="2:9" s="448" customFormat="1">
      <c r="B7" s="982" t="s">
        <v>459</v>
      </c>
      <c r="C7" s="983"/>
      <c r="D7" s="983"/>
      <c r="E7" s="983"/>
      <c r="F7" s="983"/>
      <c r="G7" s="984"/>
      <c r="H7" s="304"/>
      <c r="I7" s="447"/>
    </row>
    <row r="8" spans="2:9" s="448" customFormat="1">
      <c r="B8" s="972" t="s">
        <v>460</v>
      </c>
      <c r="C8" s="973"/>
      <c r="D8" s="973"/>
      <c r="E8" s="973"/>
      <c r="F8" s="973"/>
      <c r="G8" s="974"/>
      <c r="H8" s="305"/>
      <c r="I8" s="447"/>
    </row>
    <row r="9" spans="2:9" s="448" customFormat="1">
      <c r="B9" s="972" t="s">
        <v>461</v>
      </c>
      <c r="C9" s="973"/>
      <c r="D9" s="973"/>
      <c r="E9" s="973"/>
      <c r="F9" s="973"/>
      <c r="G9" s="974"/>
      <c r="H9" s="305"/>
      <c r="I9" s="447"/>
    </row>
    <row r="10" spans="2:9" s="448" customFormat="1">
      <c r="B10" s="972" t="s">
        <v>462</v>
      </c>
      <c r="C10" s="973"/>
      <c r="D10" s="973"/>
      <c r="E10" s="973"/>
      <c r="F10" s="973"/>
      <c r="G10" s="974"/>
      <c r="H10" s="305"/>
      <c r="I10" s="447"/>
    </row>
    <row r="11" spans="2:9" s="448" customFormat="1">
      <c r="B11" s="972" t="s">
        <v>463</v>
      </c>
      <c r="C11" s="973"/>
      <c r="D11" s="973"/>
      <c r="E11" s="973"/>
      <c r="F11" s="973"/>
      <c r="G11" s="974"/>
      <c r="H11" s="305"/>
      <c r="I11" s="447"/>
    </row>
    <row r="12" spans="2:9" s="448" customFormat="1">
      <c r="B12" s="972" t="s">
        <v>464</v>
      </c>
      <c r="C12" s="973"/>
      <c r="D12" s="973"/>
      <c r="E12" s="973"/>
      <c r="F12" s="973"/>
      <c r="G12" s="974"/>
      <c r="H12" s="305"/>
      <c r="I12" s="447"/>
    </row>
    <row r="13" spans="2:9" s="448" customFormat="1">
      <c r="B13" s="988" t="s">
        <v>465</v>
      </c>
      <c r="C13" s="989"/>
      <c r="D13" s="989"/>
      <c r="E13" s="989"/>
      <c r="F13" s="989"/>
      <c r="G13" s="990"/>
      <c r="H13" s="306"/>
      <c r="I13" s="447"/>
    </row>
    <row r="14" spans="2:9" s="448" customFormat="1">
      <c r="B14" s="960" t="s">
        <v>466</v>
      </c>
      <c r="C14" s="961"/>
      <c r="D14" s="961"/>
      <c r="E14" s="961"/>
      <c r="F14" s="961"/>
      <c r="G14" s="962"/>
      <c r="H14" s="456">
        <f>SUM(H7:H13)</f>
        <v>0</v>
      </c>
      <c r="I14" s="447"/>
    </row>
    <row r="15" spans="2:9" s="448" customFormat="1">
      <c r="B15" s="457"/>
      <c r="C15" s="457"/>
      <c r="D15" s="458"/>
      <c r="E15" s="447"/>
      <c r="F15" s="447"/>
      <c r="G15" s="447"/>
      <c r="H15" s="447"/>
      <c r="I15" s="447"/>
    </row>
    <row r="16" spans="2:9" ht="25.5">
      <c r="B16" s="960" t="s">
        <v>467</v>
      </c>
      <c r="C16" s="961"/>
      <c r="D16" s="961"/>
      <c r="E16" s="961"/>
      <c r="F16" s="961"/>
      <c r="G16" s="962"/>
      <c r="H16" s="455" t="s">
        <v>468</v>
      </c>
    </row>
    <row r="17" spans="2:8">
      <c r="B17" s="938" t="s">
        <v>469</v>
      </c>
      <c r="C17" s="939"/>
      <c r="D17" s="939"/>
      <c r="E17" s="939"/>
      <c r="F17" s="939"/>
      <c r="G17" s="940"/>
      <c r="H17" s="304"/>
    </row>
    <row r="18" spans="2:8">
      <c r="B18" s="941" t="s">
        <v>470</v>
      </c>
      <c r="C18" s="942"/>
      <c r="D18" s="942"/>
      <c r="E18" s="942"/>
      <c r="F18" s="942"/>
      <c r="G18" s="943"/>
      <c r="H18" s="305"/>
    </row>
    <row r="19" spans="2:8">
      <c r="B19" s="941" t="s">
        <v>471</v>
      </c>
      <c r="C19" s="942"/>
      <c r="D19" s="942"/>
      <c r="E19" s="942"/>
      <c r="F19" s="942"/>
      <c r="G19" s="943"/>
      <c r="H19" s="305"/>
    </row>
    <row r="20" spans="2:8">
      <c r="B20" s="941" t="s">
        <v>462</v>
      </c>
      <c r="C20" s="942"/>
      <c r="D20" s="942"/>
      <c r="E20" s="942"/>
      <c r="F20" s="942"/>
      <c r="G20" s="943"/>
      <c r="H20" s="305"/>
    </row>
    <row r="21" spans="2:8">
      <c r="B21" s="782" t="s">
        <v>472</v>
      </c>
      <c r="C21" s="783"/>
      <c r="D21" s="783"/>
      <c r="E21" s="783"/>
      <c r="F21" s="783"/>
      <c r="G21" s="784"/>
      <c r="H21" s="305"/>
    </row>
    <row r="22" spans="2:8">
      <c r="B22" s="941" t="s">
        <v>473</v>
      </c>
      <c r="C22" s="942"/>
      <c r="D22" s="942"/>
      <c r="E22" s="942"/>
      <c r="F22" s="942"/>
      <c r="G22" s="943"/>
      <c r="H22" s="305"/>
    </row>
    <row r="23" spans="2:8">
      <c r="B23" s="944" t="s">
        <v>465</v>
      </c>
      <c r="C23" s="945"/>
      <c r="D23" s="945"/>
      <c r="E23" s="945"/>
      <c r="F23" s="945"/>
      <c r="G23" s="946"/>
      <c r="H23" s="307"/>
    </row>
    <row r="24" spans="2:8">
      <c r="B24" s="960" t="s">
        <v>474</v>
      </c>
      <c r="C24" s="961"/>
      <c r="D24" s="961"/>
      <c r="E24" s="961"/>
      <c r="F24" s="961"/>
      <c r="G24" s="962"/>
      <c r="H24" s="456">
        <f>SUM(H17:H23)</f>
        <v>0</v>
      </c>
    </row>
    <row r="25" spans="2:8">
      <c r="B25" s="457"/>
      <c r="C25" s="457"/>
      <c r="D25" s="458"/>
    </row>
    <row r="26" spans="2:8">
      <c r="B26" s="963" t="s">
        <v>475</v>
      </c>
      <c r="C26" s="964"/>
      <c r="D26" s="964"/>
      <c r="E26" s="964"/>
      <c r="F26" s="964"/>
      <c r="G26" s="965"/>
      <c r="H26" s="459">
        <f>+H14-H24</f>
        <v>0</v>
      </c>
    </row>
    <row r="28" spans="2:8">
      <c r="B28" s="966" t="s">
        <v>476</v>
      </c>
      <c r="C28" s="967"/>
      <c r="D28" s="967"/>
      <c r="E28" s="967"/>
      <c r="F28" s="967"/>
      <c r="G28" s="968"/>
      <c r="H28" s="460" t="s">
        <v>477</v>
      </c>
    </row>
    <row r="29" spans="2:8">
      <c r="B29" s="969" t="s">
        <v>478</v>
      </c>
      <c r="C29" s="970"/>
      <c r="D29" s="970"/>
      <c r="E29" s="970"/>
      <c r="F29" s="970"/>
      <c r="G29" s="971"/>
      <c r="H29" s="276">
        <f>+H87</f>
        <v>0</v>
      </c>
    </row>
    <row r="30" spans="2:8">
      <c r="B30" s="957" t="s">
        <v>479</v>
      </c>
      <c r="C30" s="958"/>
      <c r="D30" s="958"/>
      <c r="E30" s="958"/>
      <c r="F30" s="958"/>
      <c r="G30" s="959"/>
      <c r="H30" s="277">
        <v>0</v>
      </c>
    </row>
    <row r="31" spans="2:8">
      <c r="B31" s="957" t="s">
        <v>480</v>
      </c>
      <c r="C31" s="958"/>
      <c r="D31" s="958"/>
      <c r="E31" s="958"/>
      <c r="F31" s="958"/>
      <c r="G31" s="959"/>
      <c r="H31" s="277">
        <f>+H102</f>
        <v>0</v>
      </c>
    </row>
    <row r="32" spans="2:8">
      <c r="B32" s="957" t="s">
        <v>481</v>
      </c>
      <c r="C32" s="958"/>
      <c r="D32" s="958"/>
      <c r="E32" s="958"/>
      <c r="F32" s="958"/>
      <c r="G32" s="959"/>
      <c r="H32" s="277">
        <f>+H115+H126</f>
        <v>0</v>
      </c>
    </row>
    <row r="33" spans="2:8">
      <c r="B33" s="957" t="s">
        <v>482</v>
      </c>
      <c r="C33" s="958"/>
      <c r="D33" s="958"/>
      <c r="E33" s="958"/>
      <c r="F33" s="958"/>
      <c r="G33" s="959"/>
      <c r="H33" s="277">
        <f>+H133</f>
        <v>0</v>
      </c>
    </row>
    <row r="34" spans="2:8">
      <c r="B34" s="957" t="s">
        <v>483</v>
      </c>
      <c r="C34" s="958"/>
      <c r="D34" s="958"/>
      <c r="E34" s="958"/>
      <c r="F34" s="958"/>
      <c r="G34" s="959"/>
      <c r="H34" s="277">
        <f>+H138</f>
        <v>0</v>
      </c>
    </row>
    <row r="35" spans="2:8">
      <c r="B35" s="957" t="s">
        <v>484</v>
      </c>
      <c r="C35" s="958"/>
      <c r="D35" s="958"/>
      <c r="E35" s="958"/>
      <c r="F35" s="958"/>
      <c r="G35" s="959"/>
      <c r="H35" s="277">
        <f>+H143</f>
        <v>0</v>
      </c>
    </row>
    <row r="36" spans="2:8">
      <c r="B36" s="957" t="s">
        <v>485</v>
      </c>
      <c r="C36" s="958"/>
      <c r="D36" s="958"/>
      <c r="E36" s="958"/>
      <c r="F36" s="958"/>
      <c r="G36" s="959"/>
      <c r="H36" s="277">
        <f>+H150</f>
        <v>0</v>
      </c>
    </row>
    <row r="37" spans="2:8">
      <c r="B37" s="957" t="s">
        <v>486</v>
      </c>
      <c r="C37" s="958"/>
      <c r="D37" s="958"/>
      <c r="E37" s="958"/>
      <c r="F37" s="958"/>
      <c r="G37" s="959"/>
      <c r="H37" s="277">
        <f>+H155</f>
        <v>0</v>
      </c>
    </row>
    <row r="38" spans="2:8">
      <c r="B38" s="957" t="s">
        <v>487</v>
      </c>
      <c r="C38" s="958"/>
      <c r="D38" s="958"/>
      <c r="E38" s="958"/>
      <c r="F38" s="958"/>
      <c r="G38" s="959"/>
      <c r="H38" s="277">
        <f>+H166</f>
        <v>0</v>
      </c>
    </row>
    <row r="39" spans="2:8">
      <c r="B39" s="957" t="s">
        <v>488</v>
      </c>
      <c r="C39" s="958"/>
      <c r="D39" s="958"/>
      <c r="E39" s="958"/>
      <c r="F39" s="958"/>
      <c r="G39" s="959"/>
      <c r="H39" s="277">
        <f>+H172</f>
        <v>0</v>
      </c>
    </row>
    <row r="40" spans="2:8">
      <c r="B40" s="957" t="s">
        <v>489</v>
      </c>
      <c r="C40" s="958"/>
      <c r="D40" s="958"/>
      <c r="E40" s="958"/>
      <c r="F40" s="958"/>
      <c r="G40" s="959"/>
      <c r="H40" s="277">
        <f>+H178</f>
        <v>0</v>
      </c>
    </row>
    <row r="41" spans="2:8">
      <c r="B41" s="957" t="s">
        <v>490</v>
      </c>
      <c r="C41" s="958"/>
      <c r="D41" s="958"/>
      <c r="E41" s="958"/>
      <c r="F41" s="958"/>
      <c r="G41" s="959"/>
      <c r="H41" s="277">
        <f>+H184</f>
        <v>0</v>
      </c>
    </row>
    <row r="42" spans="2:8">
      <c r="B42" s="957" t="s">
        <v>491</v>
      </c>
      <c r="C42" s="958"/>
      <c r="D42" s="958"/>
      <c r="E42" s="958"/>
      <c r="F42" s="958"/>
      <c r="G42" s="959"/>
      <c r="H42" s="277">
        <f>+H190</f>
        <v>0</v>
      </c>
    </row>
    <row r="43" spans="2:8">
      <c r="B43" s="957" t="s">
        <v>492</v>
      </c>
      <c r="C43" s="958"/>
      <c r="D43" s="958"/>
      <c r="E43" s="958"/>
      <c r="F43" s="958"/>
      <c r="G43" s="959"/>
      <c r="H43" s="277">
        <f>+H196</f>
        <v>0</v>
      </c>
    </row>
    <row r="44" spans="2:8">
      <c r="B44" s="957" t="s">
        <v>493</v>
      </c>
      <c r="C44" s="958"/>
      <c r="D44" s="958"/>
      <c r="E44" s="958"/>
      <c r="F44" s="958"/>
      <c r="G44" s="959"/>
      <c r="H44" s="277">
        <f>+H203</f>
        <v>0</v>
      </c>
    </row>
    <row r="45" spans="2:8">
      <c r="B45" s="957" t="s">
        <v>494</v>
      </c>
      <c r="C45" s="958"/>
      <c r="D45" s="958"/>
      <c r="E45" s="958"/>
      <c r="F45" s="958"/>
      <c r="G45" s="959"/>
      <c r="H45" s="277">
        <f>+H210</f>
        <v>0</v>
      </c>
    </row>
    <row r="46" spans="2:8">
      <c r="B46" s="957" t="s">
        <v>495</v>
      </c>
      <c r="C46" s="958"/>
      <c r="D46" s="958"/>
      <c r="E46" s="958"/>
      <c r="F46" s="958"/>
      <c r="G46" s="959"/>
      <c r="H46" s="277">
        <f>+H215</f>
        <v>0</v>
      </c>
    </row>
    <row r="47" spans="2:8">
      <c r="B47" s="957" t="s">
        <v>496</v>
      </c>
      <c r="C47" s="958"/>
      <c r="D47" s="958"/>
      <c r="E47" s="958"/>
      <c r="F47" s="958"/>
      <c r="G47" s="959"/>
      <c r="H47" s="277">
        <f>+H221</f>
        <v>0</v>
      </c>
    </row>
    <row r="48" spans="2:8">
      <c r="B48" s="957" t="s">
        <v>497</v>
      </c>
      <c r="C48" s="958"/>
      <c r="D48" s="958"/>
      <c r="E48" s="958"/>
      <c r="F48" s="958"/>
      <c r="G48" s="959"/>
      <c r="H48" s="277">
        <f>+H230</f>
        <v>0</v>
      </c>
    </row>
    <row r="49" spans="2:11">
      <c r="B49" s="461" t="s">
        <v>498</v>
      </c>
      <c r="C49" s="462"/>
      <c r="D49" s="462"/>
      <c r="E49" s="462"/>
      <c r="F49" s="462"/>
      <c r="G49" s="463"/>
      <c r="H49" s="281">
        <f>+H239</f>
        <v>0</v>
      </c>
    </row>
    <row r="50" spans="2:11">
      <c r="B50" s="951" t="s">
        <v>499</v>
      </c>
      <c r="C50" s="952"/>
      <c r="D50" s="952"/>
      <c r="E50" s="952"/>
      <c r="F50" s="952"/>
      <c r="G50" s="953"/>
      <c r="H50" s="157">
        <f>SUM(H29:H49)</f>
        <v>0</v>
      </c>
    </row>
    <row r="52" spans="2:11">
      <c r="B52" s="954" t="s">
        <v>500</v>
      </c>
      <c r="C52" s="955"/>
      <c r="D52" s="955"/>
      <c r="E52" s="955"/>
      <c r="F52" s="955"/>
      <c r="G52" s="956"/>
      <c r="H52" s="282">
        <f>+H251</f>
        <v>0</v>
      </c>
    </row>
    <row r="54" spans="2:11">
      <c r="B54" s="951" t="s">
        <v>501</v>
      </c>
      <c r="C54" s="952"/>
      <c r="D54" s="952"/>
      <c r="E54" s="952"/>
      <c r="F54" s="952"/>
      <c r="G54" s="953"/>
      <c r="H54" s="157">
        <f>+H26+H50+H52</f>
        <v>0</v>
      </c>
    </row>
    <row r="58" spans="2:11" s="448" customFormat="1" ht="15.75">
      <c r="B58" s="904" t="s">
        <v>502</v>
      </c>
      <c r="C58" s="904"/>
      <c r="D58" s="904"/>
      <c r="E58" s="904"/>
      <c r="F58" s="904"/>
      <c r="G58" s="904"/>
      <c r="H58" s="904"/>
      <c r="I58" s="464"/>
    </row>
    <row r="60" spans="2:11" s="466" customFormat="1">
      <c r="B60" s="497" t="s">
        <v>503</v>
      </c>
      <c r="C60" s="454"/>
      <c r="D60" s="465"/>
      <c r="E60" s="465"/>
      <c r="F60" s="465"/>
      <c r="G60" s="465"/>
      <c r="H60" s="465"/>
      <c r="J60" s="467"/>
      <c r="K60" s="467"/>
    </row>
    <row r="61" spans="2:11" s="466" customFormat="1" ht="60">
      <c r="B61" s="788" t="s">
        <v>504</v>
      </c>
      <c r="C61" s="788" t="s">
        <v>505</v>
      </c>
      <c r="D61" s="788" t="s">
        <v>506</v>
      </c>
      <c r="E61" s="788" t="s">
        <v>507</v>
      </c>
      <c r="F61" s="788" t="s">
        <v>508</v>
      </c>
      <c r="G61" s="788" t="s">
        <v>458</v>
      </c>
      <c r="H61" s="788" t="s">
        <v>509</v>
      </c>
      <c r="J61" s="467"/>
      <c r="K61" s="467"/>
    </row>
    <row r="62" spans="2:11" s="466" customFormat="1" ht="12">
      <c r="B62" s="388" t="s">
        <v>510</v>
      </c>
      <c r="C62" s="308"/>
      <c r="D62" s="308"/>
      <c r="E62" s="389">
        <f>IF(C62=0,0,+D62/C62*100)</f>
        <v>0</v>
      </c>
      <c r="F62" s="389">
        <f>+E62-100</f>
        <v>-100</v>
      </c>
      <c r="G62" s="309"/>
      <c r="H62" s="389">
        <f>+G62*F62/100</f>
        <v>0</v>
      </c>
      <c r="J62" s="467"/>
      <c r="K62" s="467"/>
    </row>
    <row r="63" spans="2:11" s="466" customFormat="1" ht="12">
      <c r="B63" s="390" t="s">
        <v>511</v>
      </c>
      <c r="C63" s="308"/>
      <c r="D63" s="308"/>
      <c r="E63" s="389">
        <f t="shared" ref="E63:E68" si="0">IF(C63=0,0,+D63/C63*100)</f>
        <v>0</v>
      </c>
      <c r="F63" s="389">
        <f t="shared" ref="F63:F68" si="1">+E63-100</f>
        <v>-100</v>
      </c>
      <c r="G63" s="308"/>
      <c r="H63" s="389">
        <f t="shared" ref="H63:H85" si="2">+G63*F63/100</f>
        <v>0</v>
      </c>
      <c r="J63" s="467"/>
      <c r="K63" s="467"/>
    </row>
    <row r="64" spans="2:11" s="466" customFormat="1" ht="12">
      <c r="B64" s="390" t="s">
        <v>512</v>
      </c>
      <c r="C64" s="308"/>
      <c r="D64" s="308"/>
      <c r="E64" s="389">
        <f t="shared" si="0"/>
        <v>0</v>
      </c>
      <c r="F64" s="389">
        <f t="shared" si="1"/>
        <v>-100</v>
      </c>
      <c r="G64" s="308"/>
      <c r="H64" s="389">
        <f t="shared" si="2"/>
        <v>0</v>
      </c>
      <c r="J64" s="467"/>
      <c r="K64" s="467"/>
    </row>
    <row r="65" spans="2:11" s="466" customFormat="1" ht="24">
      <c r="B65" s="390" t="s">
        <v>513</v>
      </c>
      <c r="C65" s="308"/>
      <c r="D65" s="308"/>
      <c r="E65" s="389">
        <f t="shared" si="0"/>
        <v>0</v>
      </c>
      <c r="F65" s="389">
        <f t="shared" si="1"/>
        <v>-100</v>
      </c>
      <c r="G65" s="308"/>
      <c r="H65" s="389">
        <f t="shared" si="2"/>
        <v>0</v>
      </c>
      <c r="J65" s="467"/>
      <c r="K65" s="467"/>
    </row>
    <row r="66" spans="2:11" s="466" customFormat="1" ht="12">
      <c r="B66" s="390" t="s">
        <v>514</v>
      </c>
      <c r="C66" s="308"/>
      <c r="D66" s="308"/>
      <c r="E66" s="389">
        <f t="shared" si="0"/>
        <v>0</v>
      </c>
      <c r="F66" s="389">
        <f t="shared" si="1"/>
        <v>-100</v>
      </c>
      <c r="G66" s="308"/>
      <c r="H66" s="389">
        <f t="shared" si="2"/>
        <v>0</v>
      </c>
      <c r="J66" s="467"/>
      <c r="K66" s="467"/>
    </row>
    <row r="67" spans="2:11" s="466" customFormat="1" ht="12">
      <c r="B67" s="390" t="s">
        <v>515</v>
      </c>
      <c r="C67" s="308"/>
      <c r="D67" s="308"/>
      <c r="E67" s="389">
        <f t="shared" si="0"/>
        <v>0</v>
      </c>
      <c r="F67" s="389">
        <f t="shared" si="1"/>
        <v>-100</v>
      </c>
      <c r="G67" s="308"/>
      <c r="H67" s="389">
        <f t="shared" si="2"/>
        <v>0</v>
      </c>
      <c r="J67" s="467"/>
      <c r="K67" s="467"/>
    </row>
    <row r="68" spans="2:11" s="466" customFormat="1" ht="12">
      <c r="B68" s="391" t="s">
        <v>516</v>
      </c>
      <c r="C68" s="308"/>
      <c r="D68" s="308"/>
      <c r="E68" s="389">
        <f t="shared" si="0"/>
        <v>0</v>
      </c>
      <c r="F68" s="389">
        <f t="shared" si="1"/>
        <v>-100</v>
      </c>
      <c r="G68" s="310"/>
      <c r="H68" s="389">
        <f t="shared" si="2"/>
        <v>0</v>
      </c>
      <c r="J68" s="467"/>
      <c r="K68" s="467"/>
    </row>
    <row r="69" spans="2:11" s="466" customFormat="1" ht="12">
      <c r="B69" s="392" t="s">
        <v>517</v>
      </c>
      <c r="C69" s="393">
        <f>SUM(C62:C68)</f>
        <v>0</v>
      </c>
      <c r="D69" s="393">
        <f>SUM(D62:D68)</f>
        <v>0</v>
      </c>
      <c r="E69" s="393"/>
      <c r="F69" s="393"/>
      <c r="G69" s="393">
        <f t="shared" ref="G69:H69" si="3">SUM(G62:G68)</f>
        <v>0</v>
      </c>
      <c r="H69" s="393">
        <f t="shared" si="3"/>
        <v>0</v>
      </c>
      <c r="J69" s="467"/>
      <c r="K69" s="467"/>
    </row>
    <row r="70" spans="2:11" s="466" customFormat="1" ht="12">
      <c r="B70" s="388" t="s">
        <v>518</v>
      </c>
      <c r="C70" s="308"/>
      <c r="D70" s="308"/>
      <c r="E70" s="389">
        <f t="shared" ref="E70:E75" si="4">IF(C70=0,0,+D70/C70*100)</f>
        <v>0</v>
      </c>
      <c r="F70" s="389">
        <f t="shared" ref="F70:F75" si="5">+E70-100</f>
        <v>-100</v>
      </c>
      <c r="G70" s="309"/>
      <c r="H70" s="389">
        <f t="shared" si="2"/>
        <v>0</v>
      </c>
      <c r="J70" s="467"/>
      <c r="K70" s="467"/>
    </row>
    <row r="71" spans="2:11" s="466" customFormat="1" ht="12">
      <c r="B71" s="390" t="s">
        <v>519</v>
      </c>
      <c r="C71" s="308"/>
      <c r="D71" s="308"/>
      <c r="E71" s="389">
        <f t="shared" si="4"/>
        <v>0</v>
      </c>
      <c r="F71" s="389">
        <f t="shared" si="5"/>
        <v>-100</v>
      </c>
      <c r="G71" s="308"/>
      <c r="H71" s="389">
        <f t="shared" si="2"/>
        <v>0</v>
      </c>
      <c r="J71" s="467"/>
      <c r="K71" s="467"/>
    </row>
    <row r="72" spans="2:11" s="466" customFormat="1" ht="24">
      <c r="B72" s="390" t="s">
        <v>520</v>
      </c>
      <c r="C72" s="308"/>
      <c r="D72" s="308"/>
      <c r="E72" s="389">
        <f t="shared" si="4"/>
        <v>0</v>
      </c>
      <c r="F72" s="389">
        <f t="shared" si="5"/>
        <v>-100</v>
      </c>
      <c r="G72" s="308"/>
      <c r="H72" s="389">
        <f t="shared" si="2"/>
        <v>0</v>
      </c>
      <c r="J72" s="467"/>
      <c r="K72" s="467"/>
    </row>
    <row r="73" spans="2:11" s="466" customFormat="1" ht="12">
      <c r="B73" s="390" t="s">
        <v>521</v>
      </c>
      <c r="C73" s="308"/>
      <c r="D73" s="308"/>
      <c r="E73" s="389">
        <f t="shared" si="4"/>
        <v>0</v>
      </c>
      <c r="F73" s="389">
        <f t="shared" si="5"/>
        <v>-100</v>
      </c>
      <c r="G73" s="308"/>
      <c r="H73" s="389">
        <f t="shared" si="2"/>
        <v>0</v>
      </c>
      <c r="J73" s="467"/>
      <c r="K73" s="467"/>
    </row>
    <row r="74" spans="2:11" s="466" customFormat="1" ht="12">
      <c r="B74" s="390" t="s">
        <v>522</v>
      </c>
      <c r="C74" s="308"/>
      <c r="D74" s="308"/>
      <c r="E74" s="389">
        <f t="shared" si="4"/>
        <v>0</v>
      </c>
      <c r="F74" s="389">
        <f t="shared" si="5"/>
        <v>-100</v>
      </c>
      <c r="G74" s="308"/>
      <c r="H74" s="389">
        <f t="shared" si="2"/>
        <v>0</v>
      </c>
      <c r="J74" s="467"/>
      <c r="K74" s="467"/>
    </row>
    <row r="75" spans="2:11" s="466" customFormat="1" ht="12">
      <c r="B75" s="391" t="s">
        <v>523</v>
      </c>
      <c r="C75" s="308"/>
      <c r="D75" s="308"/>
      <c r="E75" s="389">
        <f t="shared" si="4"/>
        <v>0</v>
      </c>
      <c r="F75" s="389">
        <f t="shared" si="5"/>
        <v>-100</v>
      </c>
      <c r="G75" s="310"/>
      <c r="H75" s="389">
        <f t="shared" si="2"/>
        <v>0</v>
      </c>
      <c r="J75" s="467"/>
      <c r="K75" s="467"/>
    </row>
    <row r="76" spans="2:11" s="466" customFormat="1" ht="12">
      <c r="B76" s="392" t="s">
        <v>524</v>
      </c>
      <c r="C76" s="393">
        <f>SUM(C70:C75)</f>
        <v>0</v>
      </c>
      <c r="D76" s="393">
        <f>SUM(D70:D75)</f>
        <v>0</v>
      </c>
      <c r="E76" s="393"/>
      <c r="F76" s="393"/>
      <c r="G76" s="393">
        <f t="shared" ref="G76:H76" si="6">SUM(G70:G75)</f>
        <v>0</v>
      </c>
      <c r="H76" s="393">
        <f t="shared" si="6"/>
        <v>0</v>
      </c>
      <c r="J76" s="467"/>
      <c r="K76" s="467"/>
    </row>
    <row r="77" spans="2:11" s="466" customFormat="1" ht="12">
      <c r="B77" s="388" t="s">
        <v>525</v>
      </c>
      <c r="C77" s="308"/>
      <c r="D77" s="308"/>
      <c r="E77" s="389">
        <f t="shared" ref="E77:E85" si="7">IF(C77=0,0,+D77/C77*100)</f>
        <v>0</v>
      </c>
      <c r="F77" s="389">
        <f t="shared" ref="F77:F85" si="8">+E77-100</f>
        <v>-100</v>
      </c>
      <c r="G77" s="309"/>
      <c r="H77" s="389">
        <f t="shared" si="2"/>
        <v>0</v>
      </c>
      <c r="J77" s="467"/>
      <c r="K77" s="467"/>
    </row>
    <row r="78" spans="2:11" s="466" customFormat="1" ht="12">
      <c r="B78" s="390" t="s">
        <v>526</v>
      </c>
      <c r="C78" s="308"/>
      <c r="D78" s="308"/>
      <c r="E78" s="389">
        <f t="shared" si="7"/>
        <v>0</v>
      </c>
      <c r="F78" s="389">
        <f t="shared" si="8"/>
        <v>-100</v>
      </c>
      <c r="G78" s="308"/>
      <c r="H78" s="389">
        <f t="shared" si="2"/>
        <v>0</v>
      </c>
      <c r="J78" s="467"/>
      <c r="K78" s="467"/>
    </row>
    <row r="79" spans="2:11" s="466" customFormat="1" ht="12">
      <c r="B79" s="390" t="s">
        <v>527</v>
      </c>
      <c r="C79" s="308"/>
      <c r="D79" s="308"/>
      <c r="E79" s="389">
        <f t="shared" si="7"/>
        <v>0</v>
      </c>
      <c r="F79" s="389">
        <f t="shared" si="8"/>
        <v>-100</v>
      </c>
      <c r="G79" s="308"/>
      <c r="H79" s="389">
        <f t="shared" si="2"/>
        <v>0</v>
      </c>
      <c r="J79" s="467"/>
      <c r="K79" s="467"/>
    </row>
    <row r="80" spans="2:11" s="466" customFormat="1" ht="12">
      <c r="B80" s="390" t="s">
        <v>528</v>
      </c>
      <c r="C80" s="308"/>
      <c r="D80" s="308"/>
      <c r="E80" s="389">
        <f t="shared" si="7"/>
        <v>0</v>
      </c>
      <c r="F80" s="389">
        <f t="shared" si="8"/>
        <v>-100</v>
      </c>
      <c r="G80" s="308"/>
      <c r="H80" s="389">
        <f t="shared" si="2"/>
        <v>0</v>
      </c>
      <c r="J80" s="467"/>
      <c r="K80" s="467"/>
    </row>
    <row r="81" spans="2:11" s="466" customFormat="1" ht="12">
      <c r="B81" s="390" t="s">
        <v>529</v>
      </c>
      <c r="C81" s="308"/>
      <c r="D81" s="308"/>
      <c r="E81" s="389">
        <f t="shared" si="7"/>
        <v>0</v>
      </c>
      <c r="F81" s="389">
        <f t="shared" si="8"/>
        <v>-100</v>
      </c>
      <c r="G81" s="308"/>
      <c r="H81" s="389">
        <f t="shared" si="2"/>
        <v>0</v>
      </c>
      <c r="J81" s="467"/>
      <c r="K81" s="467"/>
    </row>
    <row r="82" spans="2:11" s="466" customFormat="1" ht="12">
      <c r="B82" s="390" t="s">
        <v>530</v>
      </c>
      <c r="C82" s="308"/>
      <c r="D82" s="308"/>
      <c r="E82" s="389">
        <f t="shared" si="7"/>
        <v>0</v>
      </c>
      <c r="F82" s="389">
        <f t="shared" si="8"/>
        <v>-100</v>
      </c>
      <c r="G82" s="308"/>
      <c r="H82" s="389">
        <f t="shared" si="2"/>
        <v>0</v>
      </c>
      <c r="J82" s="467"/>
      <c r="K82" s="467"/>
    </row>
    <row r="83" spans="2:11" s="466" customFormat="1" ht="12">
      <c r="B83" s="394" t="s">
        <v>531</v>
      </c>
      <c r="C83" s="308"/>
      <c r="D83" s="308"/>
      <c r="E83" s="389">
        <f t="shared" si="7"/>
        <v>0</v>
      </c>
      <c r="F83" s="389">
        <f t="shared" si="8"/>
        <v>-100</v>
      </c>
      <c r="G83" s="308"/>
      <c r="H83" s="389">
        <f t="shared" si="2"/>
        <v>0</v>
      </c>
      <c r="J83" s="467"/>
      <c r="K83" s="467"/>
    </row>
    <row r="84" spans="2:11" s="466" customFormat="1" ht="12">
      <c r="B84" s="394" t="s">
        <v>532</v>
      </c>
      <c r="C84" s="308"/>
      <c r="D84" s="308"/>
      <c r="E84" s="389">
        <f t="shared" si="7"/>
        <v>0</v>
      </c>
      <c r="F84" s="389">
        <f t="shared" si="8"/>
        <v>-100</v>
      </c>
      <c r="G84" s="308"/>
      <c r="H84" s="389">
        <f t="shared" si="2"/>
        <v>0</v>
      </c>
      <c r="J84" s="467"/>
      <c r="K84" s="467"/>
    </row>
    <row r="85" spans="2:11" s="466" customFormat="1" ht="12">
      <c r="B85" s="391" t="s">
        <v>533</v>
      </c>
      <c r="C85" s="308"/>
      <c r="D85" s="308"/>
      <c r="E85" s="389">
        <f t="shared" si="7"/>
        <v>0</v>
      </c>
      <c r="F85" s="389">
        <f t="shared" si="8"/>
        <v>-100</v>
      </c>
      <c r="G85" s="308"/>
      <c r="H85" s="389">
        <f t="shared" si="2"/>
        <v>0</v>
      </c>
      <c r="J85" s="467"/>
      <c r="K85" s="467"/>
    </row>
    <row r="86" spans="2:11" s="466" customFormat="1" ht="12">
      <c r="B86" s="392" t="s">
        <v>534</v>
      </c>
      <c r="C86" s="393">
        <f>SUM(C77:C85)</f>
        <v>0</v>
      </c>
      <c r="D86" s="393">
        <f>SUM(D77:D85)</f>
        <v>0</v>
      </c>
      <c r="E86" s="393"/>
      <c r="F86" s="393"/>
      <c r="G86" s="393">
        <f>SUM(G77:G85)</f>
        <v>0</v>
      </c>
      <c r="H86" s="393">
        <f>SUM(H77:H85)</f>
        <v>0</v>
      </c>
      <c r="J86" s="467"/>
      <c r="K86" s="467"/>
    </row>
    <row r="87" spans="2:11" s="466" customFormat="1" ht="12">
      <c r="B87" s="392" t="s">
        <v>369</v>
      </c>
      <c r="C87" s="393">
        <f>+C69+C76+C86</f>
        <v>0</v>
      </c>
      <c r="D87" s="393">
        <f>+D69+D76+D86</f>
        <v>0</v>
      </c>
      <c r="E87" s="393"/>
      <c r="F87" s="393"/>
      <c r="G87" s="393">
        <f>+G69+G76+G86</f>
        <v>0</v>
      </c>
      <c r="H87" s="393">
        <f>+H69+H76+H86</f>
        <v>0</v>
      </c>
      <c r="J87" s="467"/>
      <c r="K87" s="467"/>
    </row>
    <row r="88" spans="2:11" s="466" customFormat="1" ht="12">
      <c r="J88" s="467"/>
      <c r="K88" s="467"/>
    </row>
    <row r="89" spans="2:11" s="466" customFormat="1">
      <c r="B89" s="497" t="s">
        <v>535</v>
      </c>
      <c r="C89" s="454"/>
      <c r="D89" s="465"/>
      <c r="E89" s="465"/>
      <c r="F89" s="465"/>
      <c r="J89" s="467"/>
      <c r="K89" s="467"/>
    </row>
    <row r="90" spans="2:11" s="198" customFormat="1">
      <c r="B90" s="207" t="s">
        <v>637</v>
      </c>
      <c r="C90" s="207"/>
      <c r="D90" s="207"/>
      <c r="E90" s="207"/>
      <c r="F90" s="207"/>
      <c r="G90" s="207"/>
      <c r="H90" s="207"/>
      <c r="I90" s="168"/>
      <c r="J90" s="168"/>
    </row>
    <row r="91" spans="2:11" s="466" customFormat="1" ht="12">
      <c r="J91" s="467"/>
      <c r="K91" s="467"/>
    </row>
    <row r="92" spans="2:11" s="466" customFormat="1">
      <c r="B92" s="497" t="s">
        <v>539</v>
      </c>
      <c r="C92" s="454"/>
      <c r="D92" s="465"/>
      <c r="E92" s="465"/>
      <c r="F92" s="465"/>
      <c r="J92" s="467"/>
      <c r="K92" s="467"/>
    </row>
    <row r="93" spans="2:11" s="466" customFormat="1" ht="36">
      <c r="B93" s="874" t="s">
        <v>368</v>
      </c>
      <c r="C93" s="875"/>
      <c r="D93" s="875"/>
      <c r="E93" s="876"/>
      <c r="F93" s="788" t="s">
        <v>468</v>
      </c>
      <c r="G93" s="788" t="s">
        <v>540</v>
      </c>
      <c r="H93" s="788" t="s">
        <v>509</v>
      </c>
      <c r="J93" s="467"/>
      <c r="K93" s="467"/>
    </row>
    <row r="94" spans="2:11" s="466" customFormat="1" ht="12">
      <c r="B94" s="908" t="s">
        <v>541</v>
      </c>
      <c r="C94" s="909"/>
      <c r="D94" s="909"/>
      <c r="E94" s="910"/>
      <c r="F94" s="308"/>
      <c r="G94" s="308"/>
      <c r="H94" s="468">
        <f t="shared" ref="H94:H101" si="9">+F94-G94</f>
        <v>0</v>
      </c>
      <c r="J94" s="467"/>
      <c r="K94" s="467"/>
    </row>
    <row r="95" spans="2:11" s="466" customFormat="1" ht="12">
      <c r="B95" s="948" t="s">
        <v>542</v>
      </c>
      <c r="C95" s="949"/>
      <c r="D95" s="949"/>
      <c r="E95" s="950"/>
      <c r="F95" s="308"/>
      <c r="G95" s="308"/>
      <c r="H95" s="389">
        <f t="shared" si="9"/>
        <v>0</v>
      </c>
      <c r="J95" s="467"/>
      <c r="K95" s="467"/>
    </row>
    <row r="96" spans="2:11" s="466" customFormat="1" ht="12">
      <c r="B96" s="948" t="s">
        <v>543</v>
      </c>
      <c r="C96" s="949"/>
      <c r="D96" s="949"/>
      <c r="E96" s="950"/>
      <c r="F96" s="308"/>
      <c r="G96" s="308"/>
      <c r="H96" s="389">
        <f t="shared" si="9"/>
        <v>0</v>
      </c>
      <c r="J96" s="467"/>
      <c r="K96" s="467"/>
    </row>
    <row r="97" spans="2:11" s="466" customFormat="1" ht="12">
      <c r="B97" s="948" t="s">
        <v>544</v>
      </c>
      <c r="C97" s="949"/>
      <c r="D97" s="949"/>
      <c r="E97" s="950"/>
      <c r="F97" s="308"/>
      <c r="G97" s="308"/>
      <c r="H97" s="389">
        <f t="shared" si="9"/>
        <v>0</v>
      </c>
      <c r="J97" s="467"/>
      <c r="K97" s="467"/>
    </row>
    <row r="98" spans="2:11" s="466" customFormat="1" ht="12">
      <c r="B98" s="948" t="s">
        <v>545</v>
      </c>
      <c r="C98" s="949"/>
      <c r="D98" s="949"/>
      <c r="E98" s="950"/>
      <c r="F98" s="308"/>
      <c r="G98" s="308"/>
      <c r="H98" s="389">
        <f t="shared" si="9"/>
        <v>0</v>
      </c>
      <c r="J98" s="467"/>
      <c r="K98" s="467"/>
    </row>
    <row r="99" spans="2:11" s="466" customFormat="1" ht="12">
      <c r="B99" s="948" t="s">
        <v>546</v>
      </c>
      <c r="C99" s="949"/>
      <c r="D99" s="949"/>
      <c r="E99" s="950"/>
      <c r="F99" s="308"/>
      <c r="G99" s="308"/>
      <c r="H99" s="389">
        <f t="shared" si="9"/>
        <v>0</v>
      </c>
      <c r="J99" s="467"/>
      <c r="K99" s="467"/>
    </row>
    <row r="100" spans="2:11" s="466" customFormat="1" ht="12">
      <c r="B100" s="948" t="s">
        <v>547</v>
      </c>
      <c r="C100" s="949"/>
      <c r="D100" s="949"/>
      <c r="E100" s="950"/>
      <c r="F100" s="308"/>
      <c r="G100" s="308"/>
      <c r="H100" s="389">
        <f t="shared" si="9"/>
        <v>0</v>
      </c>
      <c r="J100" s="467"/>
      <c r="K100" s="467"/>
    </row>
    <row r="101" spans="2:11" s="466" customFormat="1" ht="12">
      <c r="B101" s="905" t="s">
        <v>548</v>
      </c>
      <c r="C101" s="906"/>
      <c r="D101" s="906"/>
      <c r="E101" s="907"/>
      <c r="F101" s="308"/>
      <c r="G101" s="308"/>
      <c r="H101" s="469">
        <f t="shared" si="9"/>
        <v>0</v>
      </c>
      <c r="J101" s="467"/>
      <c r="K101" s="467"/>
    </row>
    <row r="102" spans="2:11" s="466" customFormat="1" ht="12">
      <c r="B102" s="871" t="s">
        <v>369</v>
      </c>
      <c r="C102" s="872"/>
      <c r="D102" s="872"/>
      <c r="E102" s="873"/>
      <c r="F102" s="393">
        <f>SUM(F94:F101)</f>
        <v>0</v>
      </c>
      <c r="G102" s="393">
        <f>SUM(G94:G101)</f>
        <v>0</v>
      </c>
      <c r="H102" s="393">
        <f>SUM(H94:H101)</f>
        <v>0</v>
      </c>
      <c r="J102" s="467"/>
      <c r="K102" s="467"/>
    </row>
    <row r="103" spans="2:11" s="466" customFormat="1" ht="12">
      <c r="J103" s="467"/>
      <c r="K103" s="467"/>
    </row>
    <row r="104" spans="2:11" s="466" customFormat="1">
      <c r="B104" s="497" t="s">
        <v>549</v>
      </c>
      <c r="C104" s="454"/>
      <c r="D104" s="470"/>
      <c r="E104" s="470"/>
      <c r="F104" s="470"/>
      <c r="G104" s="470"/>
      <c r="H104" s="470"/>
      <c r="I104" s="470"/>
      <c r="J104" s="467"/>
      <c r="K104" s="467"/>
    </row>
    <row r="105" spans="2:11" s="466" customFormat="1" ht="21.75" customHeight="1">
      <c r="B105" s="934" t="s">
        <v>550</v>
      </c>
      <c r="C105" s="934"/>
      <c r="D105" s="934"/>
      <c r="E105" s="934"/>
      <c r="F105" s="934"/>
      <c r="G105" s="934"/>
      <c r="H105" s="934"/>
      <c r="I105" s="471"/>
      <c r="J105" s="467"/>
      <c r="K105" s="467"/>
    </row>
    <row r="106" spans="2:11">
      <c r="B106" s="786"/>
      <c r="C106" s="786"/>
      <c r="D106" s="786"/>
      <c r="E106" s="786"/>
      <c r="F106" s="786"/>
      <c r="G106" s="786"/>
      <c r="H106" s="786"/>
      <c r="I106" s="472"/>
    </row>
    <row r="107" spans="2:11">
      <c r="B107" s="473" t="s">
        <v>551</v>
      </c>
      <c r="C107" s="786"/>
      <c r="D107" s="786"/>
      <c r="E107" s="786"/>
      <c r="F107" s="786"/>
      <c r="G107" s="786"/>
      <c r="H107" s="786"/>
      <c r="I107" s="472"/>
    </row>
    <row r="108" spans="2:11" ht="38.25">
      <c r="B108" s="935" t="s">
        <v>368</v>
      </c>
      <c r="C108" s="936"/>
      <c r="D108" s="936"/>
      <c r="E108" s="936"/>
      <c r="F108" s="937"/>
      <c r="G108" s="455" t="s">
        <v>638</v>
      </c>
      <c r="H108" s="455" t="s">
        <v>509</v>
      </c>
      <c r="I108" s="472"/>
    </row>
    <row r="109" spans="2:11">
      <c r="B109" s="938" t="s">
        <v>469</v>
      </c>
      <c r="C109" s="939"/>
      <c r="D109" s="939"/>
      <c r="E109" s="939"/>
      <c r="F109" s="940"/>
      <c r="G109" s="304"/>
      <c r="H109" s="468">
        <f>-G109</f>
        <v>0</v>
      </c>
      <c r="I109" s="472"/>
    </row>
    <row r="110" spans="2:11">
      <c r="B110" s="941" t="s">
        <v>470</v>
      </c>
      <c r="C110" s="942"/>
      <c r="D110" s="942"/>
      <c r="E110" s="942"/>
      <c r="F110" s="943"/>
      <c r="G110" s="305"/>
      <c r="H110" s="389">
        <f>-G110</f>
        <v>0</v>
      </c>
      <c r="I110" s="472"/>
    </row>
    <row r="111" spans="2:11">
      <c r="B111" s="941" t="s">
        <v>471</v>
      </c>
      <c r="C111" s="942"/>
      <c r="D111" s="942"/>
      <c r="E111" s="942"/>
      <c r="F111" s="943"/>
      <c r="G111" s="305"/>
      <c r="H111" s="389">
        <f t="shared" ref="H111:H114" si="10">-G111</f>
        <v>0</v>
      </c>
      <c r="I111" s="472"/>
    </row>
    <row r="112" spans="2:11">
      <c r="B112" s="941" t="s">
        <v>462</v>
      </c>
      <c r="C112" s="942"/>
      <c r="D112" s="942"/>
      <c r="E112" s="942"/>
      <c r="F112" s="943"/>
      <c r="G112" s="305"/>
      <c r="H112" s="389">
        <f t="shared" si="10"/>
        <v>0</v>
      </c>
      <c r="I112" s="472"/>
    </row>
    <row r="113" spans="2:12">
      <c r="B113" s="941" t="s">
        <v>473</v>
      </c>
      <c r="C113" s="942"/>
      <c r="D113" s="942"/>
      <c r="E113" s="942"/>
      <c r="F113" s="943"/>
      <c r="G113" s="305"/>
      <c r="H113" s="389">
        <f t="shared" si="10"/>
        <v>0</v>
      </c>
      <c r="I113" s="472"/>
    </row>
    <row r="114" spans="2:12">
      <c r="B114" s="944" t="s">
        <v>465</v>
      </c>
      <c r="C114" s="945"/>
      <c r="D114" s="945"/>
      <c r="E114" s="945"/>
      <c r="F114" s="946"/>
      <c r="G114" s="307"/>
      <c r="H114" s="389">
        <f t="shared" si="10"/>
        <v>0</v>
      </c>
      <c r="I114" s="472"/>
    </row>
    <row r="115" spans="2:12">
      <c r="B115" s="545" t="s">
        <v>369</v>
      </c>
      <c r="C115" s="546"/>
      <c r="D115" s="546"/>
      <c r="E115" s="546"/>
      <c r="F115" s="546"/>
      <c r="G115" s="456">
        <f>SUM(G109:G114)</f>
        <v>0</v>
      </c>
      <c r="H115" s="456">
        <f>SUM(H109:H114)</f>
        <v>0</v>
      </c>
      <c r="I115" s="472"/>
    </row>
    <row r="116" spans="2:12">
      <c r="B116" s="786"/>
      <c r="C116" s="786"/>
      <c r="D116" s="786"/>
      <c r="E116" s="786"/>
      <c r="F116" s="786"/>
      <c r="G116" s="786"/>
      <c r="H116" s="786"/>
      <c r="I116" s="472"/>
    </row>
    <row r="117" spans="2:12" ht="37.5" customHeight="1">
      <c r="B117" s="947" t="s">
        <v>553</v>
      </c>
      <c r="C117" s="947"/>
      <c r="D117" s="947"/>
      <c r="E117" s="947"/>
      <c r="F117" s="947"/>
      <c r="G117" s="947"/>
      <c r="H117" s="947"/>
      <c r="I117" s="472"/>
    </row>
    <row r="118" spans="2:12" ht="38.25">
      <c r="B118" s="892" t="s">
        <v>554</v>
      </c>
      <c r="C118" s="474" t="s">
        <v>555</v>
      </c>
      <c r="D118" s="474" t="s">
        <v>556</v>
      </c>
      <c r="E118" s="474" t="s">
        <v>557</v>
      </c>
      <c r="F118" s="474" t="s">
        <v>558</v>
      </c>
      <c r="G118" s="474" t="s">
        <v>559</v>
      </c>
      <c r="H118" s="474" t="s">
        <v>509</v>
      </c>
      <c r="I118" s="472"/>
    </row>
    <row r="119" spans="2:12">
      <c r="B119" s="892"/>
      <c r="C119" s="475" t="s">
        <v>560</v>
      </c>
      <c r="D119" s="475" t="s">
        <v>561</v>
      </c>
      <c r="E119" s="475" t="s">
        <v>562</v>
      </c>
      <c r="F119" s="475" t="s">
        <v>563</v>
      </c>
      <c r="G119" s="475" t="s">
        <v>564</v>
      </c>
      <c r="H119" s="476" t="s">
        <v>565</v>
      </c>
      <c r="I119" s="472"/>
    </row>
    <row r="120" spans="2:12">
      <c r="B120" s="477" t="s">
        <v>566</v>
      </c>
      <c r="C120" s="516"/>
      <c r="D120" s="516"/>
      <c r="E120" s="516"/>
      <c r="F120" s="478">
        <f t="shared" ref="F120:F125" si="11">+(C120+D120+E120)/3</f>
        <v>0</v>
      </c>
      <c r="G120" s="516"/>
      <c r="H120" s="480">
        <f t="shared" ref="H120:H125" si="12">(+G120*(100-F120)/100)</f>
        <v>0</v>
      </c>
      <c r="I120" s="472"/>
      <c r="L120" s="481"/>
    </row>
    <row r="121" spans="2:12">
      <c r="B121" s="482" t="s">
        <v>567</v>
      </c>
      <c r="C121" s="517"/>
      <c r="D121" s="517"/>
      <c r="E121" s="517"/>
      <c r="F121" s="479">
        <f t="shared" si="11"/>
        <v>0</v>
      </c>
      <c r="G121" s="517"/>
      <c r="H121" s="480">
        <f t="shared" si="12"/>
        <v>0</v>
      </c>
      <c r="I121" s="472"/>
    </row>
    <row r="122" spans="2:12">
      <c r="B122" s="482" t="s">
        <v>568</v>
      </c>
      <c r="C122" s="517"/>
      <c r="D122" s="517"/>
      <c r="E122" s="517"/>
      <c r="F122" s="479">
        <f t="shared" si="11"/>
        <v>0</v>
      </c>
      <c r="G122" s="517"/>
      <c r="H122" s="480">
        <f t="shared" si="12"/>
        <v>0</v>
      </c>
      <c r="I122" s="472"/>
    </row>
    <row r="123" spans="2:12">
      <c r="B123" s="482" t="s">
        <v>569</v>
      </c>
      <c r="C123" s="517"/>
      <c r="D123" s="517"/>
      <c r="E123" s="517"/>
      <c r="F123" s="479">
        <f t="shared" si="11"/>
        <v>0</v>
      </c>
      <c r="G123" s="517"/>
      <c r="H123" s="480">
        <f t="shared" si="12"/>
        <v>0</v>
      </c>
      <c r="I123" s="472"/>
    </row>
    <row r="124" spans="2:12">
      <c r="B124" s="482" t="s">
        <v>570</v>
      </c>
      <c r="C124" s="517"/>
      <c r="D124" s="517"/>
      <c r="E124" s="517"/>
      <c r="F124" s="479">
        <f t="shared" si="11"/>
        <v>0</v>
      </c>
      <c r="G124" s="517"/>
      <c r="H124" s="480">
        <f t="shared" si="12"/>
        <v>0</v>
      </c>
      <c r="I124" s="472"/>
    </row>
    <row r="125" spans="2:12">
      <c r="B125" s="483" t="s">
        <v>571</v>
      </c>
      <c r="C125" s="517"/>
      <c r="D125" s="518"/>
      <c r="E125" s="518"/>
      <c r="F125" s="484">
        <f t="shared" si="11"/>
        <v>0</v>
      </c>
      <c r="G125" s="518"/>
      <c r="H125" s="480">
        <f t="shared" si="12"/>
        <v>0</v>
      </c>
      <c r="I125" s="472"/>
    </row>
    <row r="126" spans="2:12" s="454" customFormat="1">
      <c r="B126" s="795" t="s">
        <v>369</v>
      </c>
      <c r="C126" s="485"/>
      <c r="D126" s="485"/>
      <c r="E126" s="485"/>
      <c r="F126" s="485"/>
      <c r="G126" s="485">
        <f>SUM(G120:G125)</f>
        <v>0</v>
      </c>
      <c r="H126" s="486">
        <f>SUM(H120:H125)</f>
        <v>0</v>
      </c>
      <c r="I126" s="487"/>
      <c r="J126" s="488"/>
      <c r="K126" s="488"/>
    </row>
    <row r="127" spans="2:12">
      <c r="B127" s="786"/>
      <c r="C127" s="786"/>
      <c r="D127" s="786"/>
      <c r="E127" s="786"/>
      <c r="F127" s="786"/>
      <c r="G127" s="786"/>
      <c r="H127" s="786"/>
      <c r="I127" s="472"/>
    </row>
    <row r="128" spans="2:12" s="466" customFormat="1">
      <c r="B128" s="497" t="s">
        <v>572</v>
      </c>
      <c r="C128" s="454"/>
      <c r="D128" s="470"/>
      <c r="E128" s="470"/>
      <c r="F128" s="470"/>
      <c r="J128" s="467"/>
      <c r="K128" s="467"/>
    </row>
    <row r="129" spans="2:11" s="466" customFormat="1" ht="60">
      <c r="B129" s="874" t="s">
        <v>368</v>
      </c>
      <c r="C129" s="875"/>
      <c r="D129" s="875"/>
      <c r="E129" s="876"/>
      <c r="F129" s="788" t="s">
        <v>573</v>
      </c>
      <c r="G129" s="788" t="s">
        <v>574</v>
      </c>
      <c r="H129" s="788" t="s">
        <v>509</v>
      </c>
      <c r="J129" s="467"/>
      <c r="K129" s="467"/>
    </row>
    <row r="130" spans="2:11" s="466" customFormat="1" ht="12">
      <c r="B130" s="985"/>
      <c r="C130" s="986"/>
      <c r="D130" s="986"/>
      <c r="E130" s="987"/>
      <c r="F130" s="311"/>
      <c r="G130" s="311"/>
      <c r="H130" s="489">
        <f t="shared" ref="H130:H131" si="13">+F130-G130</f>
        <v>0</v>
      </c>
      <c r="J130" s="467"/>
      <c r="K130" s="467"/>
    </row>
    <row r="131" spans="2:11" s="466" customFormat="1" ht="12">
      <c r="B131" s="928"/>
      <c r="C131" s="929"/>
      <c r="D131" s="929"/>
      <c r="E131" s="930"/>
      <c r="F131" s="311"/>
      <c r="G131" s="311"/>
      <c r="H131" s="490">
        <f t="shared" si="13"/>
        <v>0</v>
      </c>
      <c r="J131" s="467"/>
      <c r="K131" s="467"/>
    </row>
    <row r="132" spans="2:11" s="466" customFormat="1" ht="12">
      <c r="B132" s="931"/>
      <c r="C132" s="932"/>
      <c r="D132" s="932"/>
      <c r="E132" s="933"/>
      <c r="F132" s="311"/>
      <c r="G132" s="311"/>
      <c r="H132" s="787">
        <f>+F132-G132</f>
        <v>0</v>
      </c>
      <c r="J132" s="467"/>
      <c r="K132" s="467"/>
    </row>
    <row r="133" spans="2:11" s="466" customFormat="1" ht="12">
      <c r="B133" s="871" t="s">
        <v>369</v>
      </c>
      <c r="C133" s="872"/>
      <c r="D133" s="872"/>
      <c r="E133" s="873"/>
      <c r="F133" s="491">
        <f>SUM(F130:F132)</f>
        <v>0</v>
      </c>
      <c r="G133" s="491">
        <f t="shared" ref="G133:H133" si="14">SUM(G130:G132)</f>
        <v>0</v>
      </c>
      <c r="H133" s="491">
        <f t="shared" si="14"/>
        <v>0</v>
      </c>
      <c r="J133" s="467"/>
      <c r="K133" s="467"/>
    </row>
    <row r="134" spans="2:11" s="466" customFormat="1" ht="12">
      <c r="B134" s="471"/>
      <c r="C134" s="471"/>
      <c r="D134" s="471"/>
      <c r="E134" s="471"/>
      <c r="F134" s="471"/>
      <c r="J134" s="467"/>
      <c r="K134" s="467"/>
    </row>
    <row r="135" spans="2:11" s="466" customFormat="1">
      <c r="B135" s="497" t="s">
        <v>575</v>
      </c>
      <c r="C135" s="454"/>
      <c r="J135" s="467"/>
      <c r="K135" s="467"/>
    </row>
    <row r="136" spans="2:11" s="466" customFormat="1" ht="12">
      <c r="B136" s="874" t="s">
        <v>368</v>
      </c>
      <c r="C136" s="875"/>
      <c r="D136" s="875"/>
      <c r="E136" s="875"/>
      <c r="F136" s="876"/>
      <c r="G136" s="788" t="s">
        <v>477</v>
      </c>
      <c r="H136" s="788" t="s">
        <v>509</v>
      </c>
      <c r="J136" s="467"/>
      <c r="K136" s="467"/>
    </row>
    <row r="137" spans="2:11" s="466" customFormat="1" ht="12">
      <c r="B137" s="925" t="s">
        <v>576</v>
      </c>
      <c r="C137" s="926"/>
      <c r="D137" s="926"/>
      <c r="E137" s="926"/>
      <c r="F137" s="927"/>
      <c r="G137" s="312"/>
      <c r="H137" s="492">
        <f>-G137</f>
        <v>0</v>
      </c>
      <c r="J137" s="467"/>
      <c r="K137" s="467"/>
    </row>
    <row r="138" spans="2:11" s="466" customFormat="1" ht="12">
      <c r="B138" s="871" t="s">
        <v>369</v>
      </c>
      <c r="C138" s="872"/>
      <c r="D138" s="872"/>
      <c r="E138" s="872"/>
      <c r="F138" s="872"/>
      <c r="G138" s="873"/>
      <c r="H138" s="393">
        <f>+H137</f>
        <v>0</v>
      </c>
      <c r="J138" s="467"/>
      <c r="K138" s="467"/>
    </row>
    <row r="139" spans="2:11" s="466" customFormat="1" ht="12">
      <c r="J139" s="467"/>
      <c r="K139" s="467"/>
    </row>
    <row r="140" spans="2:11" s="466" customFormat="1">
      <c r="B140" s="497" t="s">
        <v>577</v>
      </c>
      <c r="C140" s="454"/>
      <c r="D140" s="465"/>
      <c r="E140" s="465"/>
      <c r="F140" s="465"/>
      <c r="J140" s="467"/>
      <c r="K140" s="467"/>
    </row>
    <row r="141" spans="2:11" s="466" customFormat="1" ht="12">
      <c r="B141" s="874" t="s">
        <v>368</v>
      </c>
      <c r="C141" s="875"/>
      <c r="D141" s="875"/>
      <c r="E141" s="875"/>
      <c r="F141" s="876"/>
      <c r="G141" s="788" t="s">
        <v>477</v>
      </c>
      <c r="H141" s="788" t="s">
        <v>509</v>
      </c>
      <c r="J141" s="467"/>
      <c r="K141" s="467"/>
    </row>
    <row r="142" spans="2:11" s="466" customFormat="1" ht="25.5" customHeight="1">
      <c r="B142" s="868" t="s">
        <v>578</v>
      </c>
      <c r="C142" s="869"/>
      <c r="D142" s="869"/>
      <c r="E142" s="869"/>
      <c r="F142" s="870"/>
      <c r="G142" s="313"/>
      <c r="H142" s="493">
        <f>-G142</f>
        <v>0</v>
      </c>
      <c r="J142" s="467"/>
      <c r="K142" s="467"/>
    </row>
    <row r="143" spans="2:11" s="466" customFormat="1" ht="12">
      <c r="B143" s="871" t="s">
        <v>369</v>
      </c>
      <c r="C143" s="872"/>
      <c r="D143" s="872"/>
      <c r="E143" s="872"/>
      <c r="F143" s="872"/>
      <c r="G143" s="873"/>
      <c r="H143" s="393">
        <f>+H142</f>
        <v>0</v>
      </c>
      <c r="J143" s="467"/>
      <c r="K143" s="467"/>
    </row>
    <row r="144" spans="2:11" s="466" customFormat="1" ht="12">
      <c r="J144" s="467"/>
      <c r="K144" s="467"/>
    </row>
    <row r="145" spans="2:11" s="466" customFormat="1">
      <c r="B145" s="497" t="s">
        <v>579</v>
      </c>
      <c r="C145" s="454"/>
      <c r="D145" s="465"/>
      <c r="E145" s="465"/>
      <c r="F145" s="465"/>
      <c r="J145" s="467"/>
      <c r="K145" s="467"/>
    </row>
    <row r="146" spans="2:11" s="466" customFormat="1" ht="72">
      <c r="B146" s="874" t="s">
        <v>368</v>
      </c>
      <c r="C146" s="876"/>
      <c r="D146" s="788" t="s">
        <v>580</v>
      </c>
      <c r="E146" s="788" t="s">
        <v>581</v>
      </c>
      <c r="F146" s="788" t="s">
        <v>582</v>
      </c>
      <c r="G146" s="788" t="s">
        <v>458</v>
      </c>
      <c r="H146" s="788" t="s">
        <v>509</v>
      </c>
      <c r="J146" s="467"/>
      <c r="K146" s="467"/>
    </row>
    <row r="147" spans="2:11" s="466" customFormat="1" ht="12">
      <c r="B147" s="877"/>
      <c r="C147" s="879"/>
      <c r="D147" s="308"/>
      <c r="E147" s="308"/>
      <c r="F147" s="494">
        <f>+D147*E147/100</f>
        <v>0</v>
      </c>
      <c r="G147" s="308"/>
      <c r="H147" s="468">
        <f>+F147-G147</f>
        <v>0</v>
      </c>
      <c r="J147" s="467"/>
      <c r="K147" s="467"/>
    </row>
    <row r="148" spans="2:11" s="466" customFormat="1" ht="12">
      <c r="B148" s="862"/>
      <c r="C148" s="864"/>
      <c r="D148" s="308"/>
      <c r="E148" s="308"/>
      <c r="F148" s="495">
        <f t="shared" ref="F148:F149" si="15">+D148*E148/100</f>
        <v>0</v>
      </c>
      <c r="G148" s="308"/>
      <c r="H148" s="389">
        <f>+F148-G148</f>
        <v>0</v>
      </c>
      <c r="J148" s="467"/>
      <c r="K148" s="467"/>
    </row>
    <row r="149" spans="2:11" s="466" customFormat="1" ht="12">
      <c r="B149" s="880"/>
      <c r="C149" s="882"/>
      <c r="D149" s="308"/>
      <c r="E149" s="308"/>
      <c r="F149" s="496">
        <f t="shared" si="15"/>
        <v>0</v>
      </c>
      <c r="G149" s="308"/>
      <c r="H149" s="469">
        <f>+F149-G149</f>
        <v>0</v>
      </c>
      <c r="J149" s="467"/>
      <c r="K149" s="467"/>
    </row>
    <row r="150" spans="2:11" s="466" customFormat="1" ht="12">
      <c r="B150" s="871" t="s">
        <v>369</v>
      </c>
      <c r="C150" s="873"/>
      <c r="D150" s="393">
        <f>SUM(D147:D149)</f>
        <v>0</v>
      </c>
      <c r="E150" s="393"/>
      <c r="F150" s="393">
        <f>SUM(F147:F149)</f>
        <v>0</v>
      </c>
      <c r="G150" s="393">
        <f>SUM(G147:G149)</f>
        <v>0</v>
      </c>
      <c r="H150" s="393">
        <f>SUM(H147:H149)</f>
        <v>0</v>
      </c>
      <c r="J150" s="467"/>
      <c r="K150" s="467"/>
    </row>
    <row r="151" spans="2:11" s="466" customFormat="1" ht="12">
      <c r="J151" s="467"/>
      <c r="K151" s="467"/>
    </row>
    <row r="152" spans="2:11" s="466" customFormat="1">
      <c r="B152" s="497" t="s">
        <v>583</v>
      </c>
      <c r="C152" s="454"/>
      <c r="D152" s="497"/>
      <c r="E152" s="497"/>
      <c r="F152" s="497"/>
      <c r="J152" s="467"/>
      <c r="K152" s="467"/>
    </row>
    <row r="153" spans="2:11" s="466" customFormat="1" ht="72">
      <c r="B153" s="923" t="s">
        <v>368</v>
      </c>
      <c r="C153" s="923"/>
      <c r="D153" s="923"/>
      <c r="E153" s="923"/>
      <c r="F153" s="788" t="s">
        <v>584</v>
      </c>
      <c r="G153" s="788" t="s">
        <v>585</v>
      </c>
      <c r="H153" s="788" t="s">
        <v>509</v>
      </c>
      <c r="J153" s="467"/>
      <c r="K153" s="467"/>
    </row>
    <row r="154" spans="2:11" s="466" customFormat="1" ht="12" customHeight="1">
      <c r="B154" s="924" t="s">
        <v>586</v>
      </c>
      <c r="C154" s="924"/>
      <c r="D154" s="924"/>
      <c r="E154" s="924"/>
      <c r="F154" s="317"/>
      <c r="G154" s="317"/>
      <c r="H154" s="489">
        <f>-F154+G154</f>
        <v>0</v>
      </c>
      <c r="J154" s="467"/>
      <c r="K154" s="467"/>
    </row>
    <row r="155" spans="2:11" s="466" customFormat="1" ht="12">
      <c r="B155" s="923" t="s">
        <v>369</v>
      </c>
      <c r="C155" s="923"/>
      <c r="D155" s="923"/>
      <c r="E155" s="923"/>
      <c r="F155" s="498">
        <f>+F154</f>
        <v>0</v>
      </c>
      <c r="G155" s="498">
        <f>+G154</f>
        <v>0</v>
      </c>
      <c r="H155" s="491">
        <f>+H154</f>
        <v>0</v>
      </c>
      <c r="J155" s="467"/>
      <c r="K155" s="467"/>
    </row>
    <row r="156" spans="2:11" s="466" customFormat="1" ht="12">
      <c r="J156" s="467"/>
      <c r="K156" s="467"/>
    </row>
    <row r="157" spans="2:11" s="466" customFormat="1">
      <c r="B157" s="497" t="s">
        <v>587</v>
      </c>
      <c r="C157" s="454"/>
      <c r="D157" s="465"/>
      <c r="E157" s="465"/>
      <c r="F157" s="465"/>
      <c r="J157" s="467"/>
      <c r="K157" s="467"/>
    </row>
    <row r="158" spans="2:11" s="466" customFormat="1" ht="12">
      <c r="B158" s="874" t="s">
        <v>368</v>
      </c>
      <c r="C158" s="875"/>
      <c r="D158" s="875"/>
      <c r="E158" s="875"/>
      <c r="F158" s="876"/>
      <c r="G158" s="788" t="s">
        <v>477</v>
      </c>
      <c r="H158" s="788" t="s">
        <v>509</v>
      </c>
      <c r="J158" s="467"/>
      <c r="K158" s="467"/>
    </row>
    <row r="159" spans="2:11" s="466" customFormat="1" ht="12" customHeight="1">
      <c r="B159" s="499" t="s">
        <v>588</v>
      </c>
      <c r="C159" s="868" t="s">
        <v>589</v>
      </c>
      <c r="D159" s="869"/>
      <c r="E159" s="869"/>
      <c r="F159" s="870"/>
      <c r="G159" s="318"/>
      <c r="H159" s="500">
        <f>+G159</f>
        <v>0</v>
      </c>
      <c r="J159" s="467"/>
      <c r="K159" s="467"/>
    </row>
    <row r="160" spans="2:11" s="466" customFormat="1" ht="12" customHeight="1">
      <c r="B160" s="501" t="s">
        <v>590</v>
      </c>
      <c r="C160" s="868" t="s">
        <v>591</v>
      </c>
      <c r="D160" s="869"/>
      <c r="E160" s="869"/>
      <c r="F160" s="870"/>
      <c r="G160" s="318"/>
      <c r="H160" s="500">
        <f>-G160</f>
        <v>0</v>
      </c>
      <c r="J160" s="467"/>
      <c r="K160" s="467"/>
    </row>
    <row r="161" spans="2:11" s="466" customFormat="1" ht="12">
      <c r="B161" s="896" t="s">
        <v>592</v>
      </c>
      <c r="C161" s="865" t="s">
        <v>593</v>
      </c>
      <c r="D161" s="866"/>
      <c r="E161" s="866"/>
      <c r="F161" s="867"/>
      <c r="G161" s="317"/>
      <c r="H161" s="914">
        <f>+G162-G161</f>
        <v>0</v>
      </c>
      <c r="J161" s="467"/>
      <c r="K161" s="467"/>
    </row>
    <row r="162" spans="2:11" s="466" customFormat="1" ht="12">
      <c r="B162" s="897"/>
      <c r="C162" s="883" t="s">
        <v>594</v>
      </c>
      <c r="D162" s="884"/>
      <c r="E162" s="884"/>
      <c r="F162" s="885"/>
      <c r="G162" s="319"/>
      <c r="H162" s="915"/>
      <c r="J162" s="467"/>
      <c r="K162" s="467"/>
    </row>
    <row r="163" spans="2:11" s="466" customFormat="1" ht="15" customHeight="1">
      <c r="B163" s="916" t="s">
        <v>595</v>
      </c>
      <c r="C163" s="893" t="s">
        <v>596</v>
      </c>
      <c r="D163" s="894"/>
      <c r="E163" s="894"/>
      <c r="F163" s="895"/>
      <c r="G163" s="317"/>
      <c r="H163" s="918">
        <f>+G163-G164</f>
        <v>0</v>
      </c>
      <c r="J163" s="467"/>
      <c r="K163" s="467"/>
    </row>
    <row r="164" spans="2:11" s="466" customFormat="1" ht="12">
      <c r="B164" s="917"/>
      <c r="C164" s="920" t="s">
        <v>597</v>
      </c>
      <c r="D164" s="921"/>
      <c r="E164" s="921"/>
      <c r="F164" s="922"/>
      <c r="G164" s="319"/>
      <c r="H164" s="919"/>
      <c r="J164" s="467"/>
      <c r="K164" s="467"/>
    </row>
    <row r="165" spans="2:11" s="466" customFormat="1">
      <c r="B165" s="502" t="s">
        <v>598</v>
      </c>
      <c r="C165" s="898" t="s">
        <v>599</v>
      </c>
      <c r="D165" s="899"/>
      <c r="E165" s="899"/>
      <c r="F165" s="900"/>
      <c r="G165" s="318"/>
      <c r="H165" s="787">
        <f>-G165</f>
        <v>0</v>
      </c>
      <c r="J165" s="467"/>
      <c r="K165" s="467"/>
    </row>
    <row r="166" spans="2:11" s="466" customFormat="1" ht="12">
      <c r="B166" s="871" t="s">
        <v>369</v>
      </c>
      <c r="C166" s="872"/>
      <c r="D166" s="872"/>
      <c r="E166" s="872"/>
      <c r="F166" s="872"/>
      <c r="G166" s="873"/>
      <c r="H166" s="393">
        <f>SUM(H159:H165)</f>
        <v>0</v>
      </c>
      <c r="J166" s="467"/>
      <c r="K166" s="467"/>
    </row>
    <row r="167" spans="2:11" s="505" customFormat="1" ht="12">
      <c r="B167" s="503"/>
      <c r="C167" s="503"/>
      <c r="D167" s="503"/>
      <c r="E167" s="503"/>
      <c r="F167" s="503"/>
      <c r="G167" s="503"/>
      <c r="H167" s="504"/>
    </row>
    <row r="168" spans="2:11" s="466" customFormat="1">
      <c r="B168" s="497" t="s">
        <v>600</v>
      </c>
      <c r="C168" s="454"/>
      <c r="D168" s="465"/>
      <c r="E168" s="465"/>
      <c r="J168" s="467"/>
      <c r="K168" s="467"/>
    </row>
    <row r="169" spans="2:11" s="466" customFormat="1" ht="12">
      <c r="B169" s="506" t="s">
        <v>368</v>
      </c>
      <c r="C169" s="507"/>
      <c r="D169" s="507"/>
      <c r="E169" s="507"/>
      <c r="F169" s="507"/>
      <c r="G169" s="788" t="s">
        <v>477</v>
      </c>
      <c r="H169" s="788" t="s">
        <v>509</v>
      </c>
      <c r="J169" s="467"/>
      <c r="K169" s="467"/>
    </row>
    <row r="170" spans="2:11" s="466" customFormat="1" ht="12">
      <c r="B170" s="908" t="s">
        <v>601</v>
      </c>
      <c r="C170" s="909"/>
      <c r="D170" s="909"/>
      <c r="E170" s="909"/>
      <c r="F170" s="910"/>
      <c r="G170" s="317"/>
      <c r="H170" s="489">
        <f>-G170</f>
        <v>0</v>
      </c>
      <c r="J170" s="467"/>
      <c r="K170" s="467"/>
    </row>
    <row r="171" spans="2:11" s="466" customFormat="1" ht="24.75" customHeight="1">
      <c r="B171" s="905" t="s">
        <v>602</v>
      </c>
      <c r="C171" s="906"/>
      <c r="D171" s="906"/>
      <c r="E171" s="906"/>
      <c r="F171" s="907"/>
      <c r="G171" s="319"/>
      <c r="H171" s="787">
        <f>-G171</f>
        <v>0</v>
      </c>
      <c r="J171" s="467"/>
      <c r="K171" s="467"/>
    </row>
    <row r="172" spans="2:11" s="466" customFormat="1" ht="12">
      <c r="B172" s="871" t="s">
        <v>369</v>
      </c>
      <c r="C172" s="872"/>
      <c r="D172" s="872"/>
      <c r="E172" s="872"/>
      <c r="F172" s="872"/>
      <c r="G172" s="873"/>
      <c r="H172" s="393">
        <f>SUM(H170:H171)</f>
        <v>0</v>
      </c>
      <c r="J172" s="467"/>
      <c r="K172" s="467"/>
    </row>
    <row r="173" spans="2:11" s="466" customFormat="1" ht="12">
      <c r="J173" s="467"/>
      <c r="K173" s="467"/>
    </row>
    <row r="174" spans="2:11" s="466" customFormat="1">
      <c r="B174" s="497" t="s">
        <v>603</v>
      </c>
      <c r="C174" s="454"/>
      <c r="D174" s="465"/>
      <c r="E174" s="465"/>
      <c r="F174" s="465"/>
      <c r="J174" s="467"/>
      <c r="K174" s="467"/>
    </row>
    <row r="175" spans="2:11" s="466" customFormat="1" ht="12">
      <c r="B175" s="874" t="s">
        <v>368</v>
      </c>
      <c r="C175" s="875"/>
      <c r="D175" s="875"/>
      <c r="E175" s="875"/>
      <c r="F175" s="876"/>
      <c r="G175" s="508" t="s">
        <v>477</v>
      </c>
      <c r="H175" s="788" t="s">
        <v>509</v>
      </c>
      <c r="J175" s="467"/>
      <c r="K175" s="467"/>
    </row>
    <row r="176" spans="2:11" s="509" customFormat="1" ht="12">
      <c r="B176" s="908" t="s">
        <v>604</v>
      </c>
      <c r="C176" s="909"/>
      <c r="D176" s="909"/>
      <c r="E176" s="909"/>
      <c r="F176" s="910"/>
      <c r="G176" s="317"/>
      <c r="H176" s="489">
        <f>-G176</f>
        <v>0</v>
      </c>
      <c r="J176" s="510"/>
      <c r="K176" s="510"/>
    </row>
    <row r="177" spans="2:11" s="509" customFormat="1" ht="12">
      <c r="B177" s="905" t="s">
        <v>605</v>
      </c>
      <c r="C177" s="906"/>
      <c r="D177" s="906"/>
      <c r="E177" s="906"/>
      <c r="F177" s="907"/>
      <c r="G177" s="319"/>
      <c r="H177" s="787">
        <f>-G177</f>
        <v>0</v>
      </c>
      <c r="J177" s="510"/>
      <c r="K177" s="510"/>
    </row>
    <row r="178" spans="2:11" s="466" customFormat="1" ht="12">
      <c r="B178" s="871" t="s">
        <v>369</v>
      </c>
      <c r="C178" s="872"/>
      <c r="D178" s="872"/>
      <c r="E178" s="872"/>
      <c r="F178" s="872"/>
      <c r="G178" s="873"/>
      <c r="H178" s="393">
        <f>SUM(H176:H177)</f>
        <v>0</v>
      </c>
      <c r="J178" s="467"/>
      <c r="K178" s="467"/>
    </row>
    <row r="179" spans="2:11" s="466" customFormat="1" ht="12">
      <c r="J179" s="467"/>
      <c r="K179" s="467"/>
    </row>
    <row r="180" spans="2:11" s="466" customFormat="1">
      <c r="B180" s="497" t="s">
        <v>606</v>
      </c>
      <c r="C180" s="454"/>
      <c r="D180" s="465"/>
      <c r="J180" s="467"/>
      <c r="K180" s="467"/>
    </row>
    <row r="181" spans="2:11" s="466" customFormat="1" ht="12">
      <c r="B181" s="874" t="s">
        <v>368</v>
      </c>
      <c r="C181" s="875"/>
      <c r="D181" s="875"/>
      <c r="E181" s="875"/>
      <c r="F181" s="876"/>
      <c r="G181" s="508" t="s">
        <v>477</v>
      </c>
      <c r="H181" s="788" t="s">
        <v>509</v>
      </c>
      <c r="J181" s="467"/>
      <c r="K181" s="467"/>
    </row>
    <row r="182" spans="2:11" s="466" customFormat="1" ht="12" customHeight="1">
      <c r="B182" s="865" t="s">
        <v>607</v>
      </c>
      <c r="C182" s="866"/>
      <c r="D182" s="866"/>
      <c r="E182" s="866"/>
      <c r="F182" s="867"/>
      <c r="G182" s="309"/>
      <c r="H182" s="468">
        <f>+G182</f>
        <v>0</v>
      </c>
      <c r="J182" s="467"/>
      <c r="K182" s="467"/>
    </row>
    <row r="183" spans="2:11" s="466" customFormat="1" ht="12">
      <c r="B183" s="883" t="s">
        <v>608</v>
      </c>
      <c r="C183" s="884"/>
      <c r="D183" s="884"/>
      <c r="E183" s="884"/>
      <c r="F183" s="885"/>
      <c r="G183" s="310"/>
      <c r="H183" s="469">
        <f>-G183</f>
        <v>0</v>
      </c>
      <c r="J183" s="467"/>
      <c r="K183" s="467"/>
    </row>
    <row r="184" spans="2:11" s="466" customFormat="1" ht="12">
      <c r="B184" s="871" t="s">
        <v>369</v>
      </c>
      <c r="C184" s="872"/>
      <c r="D184" s="872"/>
      <c r="E184" s="872"/>
      <c r="F184" s="872"/>
      <c r="G184" s="873"/>
      <c r="H184" s="393">
        <f>SUM(H182:H183)</f>
        <v>0</v>
      </c>
      <c r="J184" s="467"/>
      <c r="K184" s="467"/>
    </row>
    <row r="185" spans="2:11" s="466" customFormat="1" ht="12">
      <c r="J185" s="467"/>
      <c r="K185" s="467"/>
    </row>
    <row r="186" spans="2:11" s="466" customFormat="1">
      <c r="B186" s="497" t="s">
        <v>609</v>
      </c>
      <c r="C186" s="454"/>
      <c r="D186" s="465"/>
      <c r="E186" s="465"/>
      <c r="F186" s="465"/>
      <c r="J186" s="467"/>
      <c r="K186" s="467"/>
    </row>
    <row r="187" spans="2:11" s="466" customFormat="1" ht="72">
      <c r="B187" s="874" t="s">
        <v>368</v>
      </c>
      <c r="C187" s="875"/>
      <c r="D187" s="875"/>
      <c r="E187" s="876"/>
      <c r="F187" s="788" t="s">
        <v>610</v>
      </c>
      <c r="G187" s="788" t="s">
        <v>611</v>
      </c>
      <c r="H187" s="788" t="s">
        <v>509</v>
      </c>
      <c r="J187" s="467"/>
      <c r="K187" s="467"/>
    </row>
    <row r="188" spans="2:11" s="466" customFormat="1" ht="12">
      <c r="B188" s="868" t="s">
        <v>612</v>
      </c>
      <c r="C188" s="869"/>
      <c r="D188" s="869"/>
      <c r="E188" s="870"/>
      <c r="F188" s="320"/>
      <c r="G188" s="320"/>
      <c r="H188" s="511">
        <f>-F188+G188</f>
        <v>0</v>
      </c>
      <c r="J188" s="467"/>
      <c r="K188" s="467"/>
    </row>
    <row r="189" spans="2:11" s="466" customFormat="1" ht="12">
      <c r="B189" s="911" t="s">
        <v>613</v>
      </c>
      <c r="C189" s="912"/>
      <c r="D189" s="912"/>
      <c r="E189" s="912"/>
      <c r="F189" s="913"/>
      <c r="G189" s="320"/>
      <c r="H189" s="512">
        <f>+G189</f>
        <v>0</v>
      </c>
      <c r="J189" s="467"/>
      <c r="K189" s="467"/>
    </row>
    <row r="190" spans="2:11" s="466" customFormat="1" ht="12">
      <c r="B190" s="871" t="s">
        <v>369</v>
      </c>
      <c r="C190" s="872"/>
      <c r="D190" s="872"/>
      <c r="E190" s="872"/>
      <c r="F190" s="872"/>
      <c r="G190" s="873"/>
      <c r="H190" s="393">
        <f>SUM(H188:H189)</f>
        <v>0</v>
      </c>
      <c r="J190" s="467"/>
      <c r="K190" s="467"/>
    </row>
    <row r="191" spans="2:11" s="513" customFormat="1" ht="12">
      <c r="J191" s="514"/>
      <c r="K191" s="514"/>
    </row>
    <row r="192" spans="2:11" s="466" customFormat="1">
      <c r="B192" s="497" t="s">
        <v>614</v>
      </c>
      <c r="C192" s="454"/>
      <c r="D192" s="465"/>
      <c r="E192" s="465"/>
      <c r="F192" s="465"/>
      <c r="J192" s="467"/>
      <c r="K192" s="467"/>
    </row>
    <row r="193" spans="2:11" s="466" customFormat="1" ht="48">
      <c r="B193" s="874" t="s">
        <v>368</v>
      </c>
      <c r="C193" s="875"/>
      <c r="D193" s="875"/>
      <c r="E193" s="876"/>
      <c r="F193" s="788" t="s">
        <v>615</v>
      </c>
      <c r="G193" s="788" t="s">
        <v>616</v>
      </c>
      <c r="H193" s="788" t="s">
        <v>509</v>
      </c>
      <c r="J193" s="467"/>
      <c r="K193" s="467"/>
    </row>
    <row r="194" spans="2:11" s="466" customFormat="1" ht="12">
      <c r="B194" s="868" t="s">
        <v>617</v>
      </c>
      <c r="C194" s="869"/>
      <c r="D194" s="869"/>
      <c r="E194" s="870"/>
      <c r="F194" s="320"/>
      <c r="G194" s="320"/>
      <c r="H194" s="511">
        <f>-F194+G194</f>
        <v>0</v>
      </c>
      <c r="J194" s="467"/>
      <c r="K194" s="467"/>
    </row>
    <row r="195" spans="2:11" s="466" customFormat="1" ht="12">
      <c r="B195" s="868" t="s">
        <v>618</v>
      </c>
      <c r="C195" s="869"/>
      <c r="D195" s="869"/>
      <c r="E195" s="869"/>
      <c r="F195" s="870"/>
      <c r="G195" s="320"/>
      <c r="H195" s="493">
        <f>+G195</f>
        <v>0</v>
      </c>
      <c r="J195" s="467"/>
      <c r="K195" s="467"/>
    </row>
    <row r="196" spans="2:11" s="466" customFormat="1" ht="12">
      <c r="B196" s="871" t="s">
        <v>369</v>
      </c>
      <c r="C196" s="872"/>
      <c r="D196" s="872"/>
      <c r="E196" s="872"/>
      <c r="F196" s="872"/>
      <c r="G196" s="873"/>
      <c r="H196" s="393">
        <f>SUM(H194:H195)</f>
        <v>0</v>
      </c>
      <c r="J196" s="467"/>
      <c r="K196" s="467"/>
    </row>
    <row r="197" spans="2:11" s="466" customFormat="1" ht="12">
      <c r="J197" s="467"/>
      <c r="K197" s="467"/>
    </row>
    <row r="198" spans="2:11" s="466" customFormat="1">
      <c r="B198" s="497" t="s">
        <v>619</v>
      </c>
      <c r="C198" s="454"/>
      <c r="D198" s="465"/>
      <c r="E198" s="465"/>
      <c r="F198" s="465"/>
      <c r="J198" s="467"/>
      <c r="K198" s="467"/>
    </row>
    <row r="199" spans="2:11" s="466" customFormat="1" ht="48">
      <c r="B199" s="874" t="s">
        <v>368</v>
      </c>
      <c r="C199" s="875"/>
      <c r="D199" s="875"/>
      <c r="E199" s="876"/>
      <c r="F199" s="788" t="s">
        <v>620</v>
      </c>
      <c r="G199" s="788" t="s">
        <v>621</v>
      </c>
      <c r="H199" s="788" t="s">
        <v>509</v>
      </c>
      <c r="J199" s="467"/>
      <c r="K199" s="467"/>
    </row>
    <row r="200" spans="2:11" s="466" customFormat="1" ht="12">
      <c r="B200" s="877"/>
      <c r="C200" s="878"/>
      <c r="D200" s="878"/>
      <c r="E200" s="879"/>
      <c r="F200" s="309"/>
      <c r="G200" s="309"/>
      <c r="H200" s="468">
        <f>-F200+G200</f>
        <v>0</v>
      </c>
      <c r="J200" s="467"/>
      <c r="K200" s="467"/>
    </row>
    <row r="201" spans="2:11" s="466" customFormat="1" ht="12">
      <c r="B201" s="789"/>
      <c r="C201" s="790"/>
      <c r="D201" s="790"/>
      <c r="E201" s="791"/>
      <c r="F201" s="308"/>
      <c r="G201" s="308"/>
      <c r="H201" s="389">
        <f t="shared" ref="H201:H202" si="16">-F201+G201</f>
        <v>0</v>
      </c>
      <c r="J201" s="467"/>
      <c r="K201" s="467"/>
    </row>
    <row r="202" spans="2:11" s="466" customFormat="1" ht="12">
      <c r="B202" s="792"/>
      <c r="C202" s="793"/>
      <c r="D202" s="793"/>
      <c r="E202" s="794"/>
      <c r="F202" s="310"/>
      <c r="G202" s="310"/>
      <c r="H202" s="469">
        <f t="shared" si="16"/>
        <v>0</v>
      </c>
      <c r="J202" s="467"/>
      <c r="K202" s="467"/>
    </row>
    <row r="203" spans="2:11" s="466" customFormat="1" ht="12">
      <c r="B203" s="871" t="s">
        <v>369</v>
      </c>
      <c r="C203" s="872"/>
      <c r="D203" s="872"/>
      <c r="E203" s="873"/>
      <c r="F203" s="393">
        <f>SUM(F200:F202)</f>
        <v>0</v>
      </c>
      <c r="G203" s="393">
        <f t="shared" ref="G203:H203" si="17">SUM(G200:G202)</f>
        <v>0</v>
      </c>
      <c r="H203" s="393">
        <f t="shared" si="17"/>
        <v>0</v>
      </c>
      <c r="J203" s="467"/>
      <c r="K203" s="467"/>
    </row>
    <row r="204" spans="2:11" s="466" customFormat="1" ht="12">
      <c r="J204" s="467"/>
      <c r="K204" s="467"/>
    </row>
    <row r="205" spans="2:11" s="466" customFormat="1">
      <c r="B205" s="497" t="s">
        <v>622</v>
      </c>
      <c r="C205" s="454"/>
      <c r="D205" s="465"/>
      <c r="E205" s="465"/>
      <c r="F205" s="465"/>
      <c r="G205" s="515"/>
      <c r="J205" s="467"/>
      <c r="K205" s="467"/>
    </row>
    <row r="206" spans="2:11" s="466" customFormat="1" ht="72">
      <c r="B206" s="874" t="s">
        <v>368</v>
      </c>
      <c r="C206" s="875"/>
      <c r="D206" s="875"/>
      <c r="E206" s="876"/>
      <c r="F206" s="788" t="s">
        <v>623</v>
      </c>
      <c r="G206" s="788" t="s">
        <v>624</v>
      </c>
      <c r="H206" s="788" t="s">
        <v>509</v>
      </c>
      <c r="J206" s="467"/>
      <c r="K206" s="467"/>
    </row>
    <row r="207" spans="2:11" s="466" customFormat="1" ht="12">
      <c r="B207" s="886"/>
      <c r="C207" s="887"/>
      <c r="D207" s="887"/>
      <c r="E207" s="888"/>
      <c r="F207" s="309"/>
      <c r="G207" s="309"/>
      <c r="H207" s="468">
        <f>+F207-G207</f>
        <v>0</v>
      </c>
      <c r="J207" s="467"/>
      <c r="K207" s="467"/>
    </row>
    <row r="208" spans="2:11" s="466" customFormat="1" ht="12">
      <c r="B208" s="321"/>
      <c r="C208" s="322"/>
      <c r="D208" s="322"/>
      <c r="E208" s="323"/>
      <c r="F208" s="308"/>
      <c r="G208" s="308"/>
      <c r="H208" s="389">
        <f t="shared" ref="H208:H209" si="18">+F208-G208</f>
        <v>0</v>
      </c>
      <c r="J208" s="467"/>
      <c r="K208" s="467"/>
    </row>
    <row r="209" spans="2:11" s="466" customFormat="1" ht="12">
      <c r="B209" s="324"/>
      <c r="C209" s="325"/>
      <c r="D209" s="325"/>
      <c r="E209" s="326"/>
      <c r="F209" s="310"/>
      <c r="G209" s="310"/>
      <c r="H209" s="469">
        <f t="shared" si="18"/>
        <v>0</v>
      </c>
      <c r="J209" s="467"/>
      <c r="K209" s="467"/>
    </row>
    <row r="210" spans="2:11" s="466" customFormat="1" ht="12">
      <c r="B210" s="871" t="s">
        <v>369</v>
      </c>
      <c r="C210" s="872"/>
      <c r="D210" s="872"/>
      <c r="E210" s="873"/>
      <c r="F210" s="393">
        <f>SUM(F207:F209)</f>
        <v>0</v>
      </c>
      <c r="G210" s="393">
        <f t="shared" ref="G210:H210" si="19">SUM(G207:G209)</f>
        <v>0</v>
      </c>
      <c r="H210" s="393">
        <f t="shared" si="19"/>
        <v>0</v>
      </c>
      <c r="J210" s="467"/>
      <c r="K210" s="467"/>
    </row>
    <row r="211" spans="2:11" s="466" customFormat="1" ht="12">
      <c r="B211" s="471"/>
      <c r="C211" s="471"/>
      <c r="D211" s="471"/>
      <c r="E211" s="471"/>
      <c r="F211" s="471"/>
      <c r="J211" s="467"/>
      <c r="K211" s="467"/>
    </row>
    <row r="212" spans="2:11" s="466" customFormat="1">
      <c r="B212" s="497" t="s">
        <v>625</v>
      </c>
      <c r="C212" s="454"/>
      <c r="D212" s="465"/>
      <c r="E212" s="465"/>
      <c r="F212" s="465"/>
      <c r="J212" s="467"/>
      <c r="K212" s="467"/>
    </row>
    <row r="213" spans="2:11" s="466" customFormat="1" ht="84">
      <c r="B213" s="874" t="s">
        <v>368</v>
      </c>
      <c r="C213" s="875"/>
      <c r="D213" s="875"/>
      <c r="E213" s="876"/>
      <c r="F213" s="788" t="s">
        <v>626</v>
      </c>
      <c r="G213" s="788" t="s">
        <v>627</v>
      </c>
      <c r="H213" s="788" t="s">
        <v>509</v>
      </c>
      <c r="J213" s="467"/>
      <c r="K213" s="467"/>
    </row>
    <row r="214" spans="2:11" s="466" customFormat="1" ht="12">
      <c r="B214" s="889" t="s">
        <v>628</v>
      </c>
      <c r="C214" s="890"/>
      <c r="D214" s="890"/>
      <c r="E214" s="891"/>
      <c r="F214" s="313"/>
      <c r="G214" s="313"/>
      <c r="H214" s="493">
        <f>+G214-F214</f>
        <v>0</v>
      </c>
      <c r="J214" s="467"/>
      <c r="K214" s="467"/>
    </row>
    <row r="215" spans="2:11" s="466" customFormat="1" ht="12">
      <c r="B215" s="871" t="s">
        <v>369</v>
      </c>
      <c r="C215" s="872"/>
      <c r="D215" s="872"/>
      <c r="E215" s="873"/>
      <c r="F215" s="393">
        <f>SUM(F214:F214)</f>
        <v>0</v>
      </c>
      <c r="G215" s="393">
        <f>SUM(G214:G214)</f>
        <v>0</v>
      </c>
      <c r="H215" s="393">
        <f>SUM(H214:H214)</f>
        <v>0</v>
      </c>
      <c r="J215" s="467"/>
      <c r="K215" s="467"/>
    </row>
    <row r="216" spans="2:11" s="466" customFormat="1" ht="12">
      <c r="B216" s="471"/>
      <c r="C216" s="471"/>
      <c r="D216" s="471"/>
      <c r="E216" s="471"/>
      <c r="F216" s="471"/>
      <c r="J216" s="467"/>
      <c r="K216" s="467"/>
    </row>
    <row r="217" spans="2:11" s="466" customFormat="1">
      <c r="B217" s="497" t="s">
        <v>629</v>
      </c>
      <c r="C217" s="454"/>
      <c r="D217" s="465"/>
      <c r="J217" s="467"/>
      <c r="K217" s="467"/>
    </row>
    <row r="218" spans="2:11" s="466" customFormat="1" ht="12">
      <c r="B218" s="506" t="s">
        <v>368</v>
      </c>
      <c r="C218" s="507"/>
      <c r="D218" s="507"/>
      <c r="E218" s="507"/>
      <c r="F218" s="507"/>
      <c r="G218" s="785" t="s">
        <v>477</v>
      </c>
      <c r="H218" s="788" t="s">
        <v>509</v>
      </c>
      <c r="J218" s="467"/>
      <c r="K218" s="467"/>
    </row>
    <row r="219" spans="2:11" s="466" customFormat="1" ht="12" customHeight="1">
      <c r="B219" s="865" t="s">
        <v>639</v>
      </c>
      <c r="C219" s="866"/>
      <c r="D219" s="866"/>
      <c r="E219" s="866"/>
      <c r="F219" s="867"/>
      <c r="G219" s="309"/>
      <c r="H219" s="468">
        <f>+G219</f>
        <v>0</v>
      </c>
      <c r="J219" s="467"/>
      <c r="K219" s="467"/>
    </row>
    <row r="220" spans="2:11" s="466" customFormat="1" ht="12" customHeight="1">
      <c r="B220" s="883" t="s">
        <v>631</v>
      </c>
      <c r="C220" s="884"/>
      <c r="D220" s="884"/>
      <c r="E220" s="884"/>
      <c r="F220" s="885"/>
      <c r="G220" s="308"/>
      <c r="H220" s="389">
        <f>-G220</f>
        <v>0</v>
      </c>
      <c r="J220" s="467"/>
      <c r="K220" s="467"/>
    </row>
    <row r="221" spans="2:11" s="466" customFormat="1" ht="12">
      <c r="B221" s="871" t="s">
        <v>369</v>
      </c>
      <c r="C221" s="872"/>
      <c r="D221" s="872"/>
      <c r="E221" s="872"/>
      <c r="F221" s="872"/>
      <c r="G221" s="873"/>
      <c r="H221" s="393">
        <f>SUM(H219:H220)</f>
        <v>0</v>
      </c>
      <c r="J221" s="467"/>
      <c r="K221" s="467"/>
    </row>
    <row r="222" spans="2:11" s="466" customFormat="1" ht="12">
      <c r="J222" s="467"/>
      <c r="K222" s="467"/>
    </row>
    <row r="223" spans="2:11" s="466" customFormat="1">
      <c r="B223" s="497" t="s">
        <v>632</v>
      </c>
      <c r="C223" s="454"/>
      <c r="D223" s="465"/>
      <c r="E223" s="465"/>
      <c r="F223" s="465"/>
      <c r="J223" s="467"/>
      <c r="K223" s="467"/>
    </row>
    <row r="224" spans="2:11" s="466" customFormat="1" ht="48">
      <c r="B224" s="788" t="s">
        <v>368</v>
      </c>
      <c r="C224" s="901" t="s">
        <v>392</v>
      </c>
      <c r="D224" s="902"/>
      <c r="E224" s="903"/>
      <c r="F224" s="788" t="s">
        <v>633</v>
      </c>
      <c r="G224" s="788" t="s">
        <v>634</v>
      </c>
      <c r="H224" s="788" t="s">
        <v>509</v>
      </c>
      <c r="J224" s="467"/>
      <c r="K224" s="467"/>
    </row>
    <row r="225" spans="2:11" s="466" customFormat="1" ht="12">
      <c r="B225" s="314"/>
      <c r="C225" s="877"/>
      <c r="D225" s="878"/>
      <c r="E225" s="879"/>
      <c r="F225" s="309"/>
      <c r="G225" s="309"/>
      <c r="H225" s="468">
        <f>+F225-G225</f>
        <v>0</v>
      </c>
      <c r="J225" s="467"/>
      <c r="K225" s="467"/>
    </row>
    <row r="226" spans="2:11" s="466" customFormat="1" ht="12">
      <c r="B226" s="315"/>
      <c r="C226" s="862"/>
      <c r="D226" s="863"/>
      <c r="E226" s="864"/>
      <c r="F226" s="308"/>
      <c r="G226" s="308"/>
      <c r="H226" s="389">
        <f t="shared" ref="H226:H229" si="20">+F226-G226</f>
        <v>0</v>
      </c>
      <c r="J226" s="467"/>
      <c r="K226" s="467"/>
    </row>
    <row r="227" spans="2:11" s="466" customFormat="1" ht="12">
      <c r="B227" s="315"/>
      <c r="C227" s="862"/>
      <c r="D227" s="863"/>
      <c r="E227" s="864"/>
      <c r="F227" s="308"/>
      <c r="G227" s="308"/>
      <c r="H227" s="389">
        <f t="shared" si="20"/>
        <v>0</v>
      </c>
      <c r="J227" s="467"/>
      <c r="K227" s="467"/>
    </row>
    <row r="228" spans="2:11" s="466" customFormat="1" ht="12">
      <c r="B228" s="315"/>
      <c r="C228" s="862"/>
      <c r="D228" s="863"/>
      <c r="E228" s="864"/>
      <c r="F228" s="308"/>
      <c r="G228" s="308"/>
      <c r="H228" s="389">
        <f t="shared" si="20"/>
        <v>0</v>
      </c>
      <c r="J228" s="467"/>
      <c r="K228" s="467"/>
    </row>
    <row r="229" spans="2:11" s="466" customFormat="1" ht="12">
      <c r="B229" s="316"/>
      <c r="C229" s="880"/>
      <c r="D229" s="881"/>
      <c r="E229" s="882"/>
      <c r="F229" s="310"/>
      <c r="G229" s="310"/>
      <c r="H229" s="469">
        <f t="shared" si="20"/>
        <v>0</v>
      </c>
      <c r="J229" s="467"/>
      <c r="K229" s="467"/>
    </row>
    <row r="230" spans="2:11" s="466" customFormat="1" ht="12">
      <c r="B230" s="871" t="s">
        <v>369</v>
      </c>
      <c r="C230" s="872"/>
      <c r="D230" s="872"/>
      <c r="E230" s="873"/>
      <c r="F230" s="393">
        <f>SUM(F225:F229)</f>
        <v>0</v>
      </c>
      <c r="G230" s="393">
        <f>SUM(G225:G229)</f>
        <v>0</v>
      </c>
      <c r="H230" s="393">
        <f>SUM(H225:H229)</f>
        <v>0</v>
      </c>
      <c r="J230" s="467"/>
      <c r="K230" s="467"/>
    </row>
    <row r="231" spans="2:11">
      <c r="H231" s="448"/>
      <c r="I231" s="448"/>
    </row>
    <row r="232" spans="2:11" s="466" customFormat="1">
      <c r="B232" s="497" t="s">
        <v>635</v>
      </c>
      <c r="C232" s="454"/>
      <c r="D232" s="465"/>
      <c r="E232" s="465"/>
      <c r="F232" s="465"/>
      <c r="J232" s="467"/>
      <c r="K232" s="467"/>
    </row>
    <row r="233" spans="2:11" s="466" customFormat="1" ht="12">
      <c r="B233" s="874" t="s">
        <v>368</v>
      </c>
      <c r="C233" s="875"/>
      <c r="D233" s="875"/>
      <c r="E233" s="875"/>
      <c r="F233" s="875"/>
      <c r="G233" s="876"/>
      <c r="H233" s="788" t="s">
        <v>636</v>
      </c>
      <c r="J233" s="467"/>
      <c r="K233" s="467"/>
    </row>
    <row r="234" spans="2:11" s="466" customFormat="1" ht="12">
      <c r="B234" s="877"/>
      <c r="C234" s="878"/>
      <c r="D234" s="878"/>
      <c r="E234" s="878"/>
      <c r="F234" s="878"/>
      <c r="G234" s="879"/>
      <c r="H234" s="309"/>
      <c r="J234" s="467"/>
      <c r="K234" s="467"/>
    </row>
    <row r="235" spans="2:11" s="466" customFormat="1" ht="12">
      <c r="B235" s="862"/>
      <c r="C235" s="863"/>
      <c r="D235" s="863"/>
      <c r="E235" s="863"/>
      <c r="F235" s="863"/>
      <c r="G235" s="864"/>
      <c r="H235" s="308"/>
      <c r="J235" s="467"/>
      <c r="K235" s="467"/>
    </row>
    <row r="236" spans="2:11" s="466" customFormat="1" ht="12">
      <c r="B236" s="862"/>
      <c r="C236" s="863"/>
      <c r="D236" s="863"/>
      <c r="E236" s="863"/>
      <c r="F236" s="863"/>
      <c r="G236" s="864"/>
      <c r="H236" s="308"/>
      <c r="J236" s="467"/>
      <c r="K236" s="467"/>
    </row>
    <row r="237" spans="2:11" s="466" customFormat="1" ht="12">
      <c r="B237" s="862"/>
      <c r="C237" s="863"/>
      <c r="D237" s="863"/>
      <c r="E237" s="863"/>
      <c r="F237" s="863"/>
      <c r="G237" s="864"/>
      <c r="H237" s="308"/>
      <c r="J237" s="467"/>
      <c r="K237" s="467"/>
    </row>
    <row r="238" spans="2:11" s="466" customFormat="1" ht="12">
      <c r="B238" s="880"/>
      <c r="C238" s="881"/>
      <c r="D238" s="881"/>
      <c r="E238" s="881"/>
      <c r="F238" s="881"/>
      <c r="G238" s="882"/>
      <c r="H238" s="310"/>
      <c r="J238" s="467"/>
      <c r="K238" s="467"/>
    </row>
    <row r="239" spans="2:11" s="466" customFormat="1" ht="12">
      <c r="B239" s="871" t="s">
        <v>369</v>
      </c>
      <c r="C239" s="872"/>
      <c r="D239" s="872"/>
      <c r="E239" s="872"/>
      <c r="F239" s="872"/>
      <c r="G239" s="873"/>
      <c r="H239" s="393">
        <f>SUM(H234:H238)</f>
        <v>0</v>
      </c>
      <c r="J239" s="467"/>
      <c r="K239" s="467"/>
    </row>
    <row r="240" spans="2:11">
      <c r="H240" s="448"/>
      <c r="I240" s="448"/>
    </row>
    <row r="241" spans="2:11">
      <c r="H241" s="448"/>
      <c r="I241" s="448"/>
    </row>
    <row r="242" spans="2:11">
      <c r="H242" s="448"/>
      <c r="I242" s="448"/>
    </row>
    <row r="243" spans="2:11" ht="15.75">
      <c r="B243" s="904" t="s">
        <v>448</v>
      </c>
      <c r="C243" s="904"/>
      <c r="D243" s="904"/>
      <c r="E243" s="904"/>
      <c r="F243" s="904"/>
      <c r="G243" s="904"/>
      <c r="H243" s="904"/>
      <c r="I243" s="448"/>
    </row>
    <row r="244" spans="2:11">
      <c r="H244" s="448"/>
    </row>
    <row r="245" spans="2:11" s="466" customFormat="1" ht="48">
      <c r="B245" s="788" t="s">
        <v>368</v>
      </c>
      <c r="C245" s="901" t="s">
        <v>392</v>
      </c>
      <c r="D245" s="902"/>
      <c r="E245" s="903"/>
      <c r="F245" s="788" t="s">
        <v>633</v>
      </c>
      <c r="G245" s="788" t="s">
        <v>634</v>
      </c>
      <c r="H245" s="788" t="s">
        <v>509</v>
      </c>
      <c r="J245" s="467"/>
      <c r="K245" s="467"/>
    </row>
    <row r="246" spans="2:11" s="466" customFormat="1" ht="12">
      <c r="B246" s="314"/>
      <c r="C246" s="877"/>
      <c r="D246" s="878"/>
      <c r="E246" s="879"/>
      <c r="F246" s="309"/>
      <c r="G246" s="309"/>
      <c r="H246" s="468">
        <f>+F246-G246</f>
        <v>0</v>
      </c>
      <c r="J246" s="467"/>
      <c r="K246" s="467"/>
    </row>
    <row r="247" spans="2:11" s="466" customFormat="1" ht="12">
      <c r="B247" s="315"/>
      <c r="C247" s="862"/>
      <c r="D247" s="863"/>
      <c r="E247" s="864"/>
      <c r="F247" s="308"/>
      <c r="G247" s="308"/>
      <c r="H247" s="389">
        <f t="shared" ref="H247:H250" si="21">+F247-G247</f>
        <v>0</v>
      </c>
      <c r="J247" s="467"/>
      <c r="K247" s="467"/>
    </row>
    <row r="248" spans="2:11" s="466" customFormat="1" ht="12">
      <c r="B248" s="315"/>
      <c r="C248" s="862"/>
      <c r="D248" s="863"/>
      <c r="E248" s="864"/>
      <c r="F248" s="308"/>
      <c r="G248" s="308"/>
      <c r="H248" s="389">
        <f t="shared" si="21"/>
        <v>0</v>
      </c>
      <c r="J248" s="467"/>
      <c r="K248" s="467"/>
    </row>
    <row r="249" spans="2:11" s="466" customFormat="1" ht="12">
      <c r="B249" s="315"/>
      <c r="C249" s="862"/>
      <c r="D249" s="863"/>
      <c r="E249" s="864"/>
      <c r="F249" s="308"/>
      <c r="G249" s="308"/>
      <c r="H249" s="389">
        <f t="shared" si="21"/>
        <v>0</v>
      </c>
      <c r="J249" s="467"/>
      <c r="K249" s="467"/>
    </row>
    <row r="250" spans="2:11" s="466" customFormat="1" ht="12">
      <c r="B250" s="316"/>
      <c r="C250" s="880"/>
      <c r="D250" s="881"/>
      <c r="E250" s="882"/>
      <c r="F250" s="310"/>
      <c r="G250" s="310"/>
      <c r="H250" s="469">
        <f t="shared" si="21"/>
        <v>0</v>
      </c>
      <c r="J250" s="467"/>
      <c r="K250" s="467"/>
    </row>
    <row r="251" spans="2:11" s="466" customFormat="1" ht="12">
      <c r="B251" s="871" t="s">
        <v>369</v>
      </c>
      <c r="C251" s="872"/>
      <c r="D251" s="872"/>
      <c r="E251" s="873"/>
      <c r="F251" s="393">
        <f>SUM(F246:F250)</f>
        <v>0</v>
      </c>
      <c r="G251" s="393">
        <f>SUM(G246:G250)</f>
        <v>0</v>
      </c>
      <c r="H251" s="393">
        <f>SUM(H246:H250)</f>
        <v>0</v>
      </c>
      <c r="J251" s="467"/>
      <c r="K251" s="467"/>
    </row>
  </sheetData>
  <mergeCells count="150">
    <mergeCell ref="B9:G9"/>
    <mergeCell ref="B10:G10"/>
    <mergeCell ref="B11:G11"/>
    <mergeCell ref="B12:G12"/>
    <mergeCell ref="B13:G13"/>
    <mergeCell ref="B14:G14"/>
    <mergeCell ref="B2:H2"/>
    <mergeCell ref="B4:H4"/>
    <mergeCell ref="B6:G6"/>
    <mergeCell ref="B7:G7"/>
    <mergeCell ref="B8:G8"/>
    <mergeCell ref="B23:G23"/>
    <mergeCell ref="B24:G24"/>
    <mergeCell ref="B26:G26"/>
    <mergeCell ref="B28:G28"/>
    <mergeCell ref="B29:G29"/>
    <mergeCell ref="B30:G30"/>
    <mergeCell ref="B16:G16"/>
    <mergeCell ref="B17:G17"/>
    <mergeCell ref="B18:G18"/>
    <mergeCell ref="B19:G19"/>
    <mergeCell ref="B20:G20"/>
    <mergeCell ref="B22:G22"/>
    <mergeCell ref="B37:G37"/>
    <mergeCell ref="B38:G38"/>
    <mergeCell ref="B39:G39"/>
    <mergeCell ref="B40:G40"/>
    <mergeCell ref="B41:G41"/>
    <mergeCell ref="B42:G42"/>
    <mergeCell ref="B31:G31"/>
    <mergeCell ref="B32:G32"/>
    <mergeCell ref="B33:G33"/>
    <mergeCell ref="B34:G34"/>
    <mergeCell ref="B35:G35"/>
    <mergeCell ref="B36:G36"/>
    <mergeCell ref="B50:G50"/>
    <mergeCell ref="B52:G52"/>
    <mergeCell ref="B54:G54"/>
    <mergeCell ref="B58:H58"/>
    <mergeCell ref="B43:G43"/>
    <mergeCell ref="B44:G44"/>
    <mergeCell ref="B45:G45"/>
    <mergeCell ref="B46:G46"/>
    <mergeCell ref="B47:G47"/>
    <mergeCell ref="B48:G48"/>
    <mergeCell ref="B96:E96"/>
    <mergeCell ref="B97:E97"/>
    <mergeCell ref="B98:E98"/>
    <mergeCell ref="B99:E99"/>
    <mergeCell ref="B100:E100"/>
    <mergeCell ref="B101:E101"/>
    <mergeCell ref="B93:E93"/>
    <mergeCell ref="B94:E94"/>
    <mergeCell ref="B95:E95"/>
    <mergeCell ref="B117:H117"/>
    <mergeCell ref="B118:B119"/>
    <mergeCell ref="B102:E102"/>
    <mergeCell ref="B105:H105"/>
    <mergeCell ref="B108:F108"/>
    <mergeCell ref="B109:F109"/>
    <mergeCell ref="B110:F110"/>
    <mergeCell ref="B111:F111"/>
    <mergeCell ref="B112:F112"/>
    <mergeCell ref="B113:F113"/>
    <mergeCell ref="B114:F114"/>
    <mergeCell ref="B137:F137"/>
    <mergeCell ref="B138:G138"/>
    <mergeCell ref="B141:F141"/>
    <mergeCell ref="B142:F142"/>
    <mergeCell ref="B143:G143"/>
    <mergeCell ref="B146:C146"/>
    <mergeCell ref="B129:E129"/>
    <mergeCell ref="B130:E130"/>
    <mergeCell ref="B131:E131"/>
    <mergeCell ref="B132:E132"/>
    <mergeCell ref="B133:E133"/>
    <mergeCell ref="B136:F136"/>
    <mergeCell ref="B155:E155"/>
    <mergeCell ref="B158:F158"/>
    <mergeCell ref="C159:F159"/>
    <mergeCell ref="C160:F160"/>
    <mergeCell ref="B161:B162"/>
    <mergeCell ref="C161:F161"/>
    <mergeCell ref="B147:C147"/>
    <mergeCell ref="B148:C148"/>
    <mergeCell ref="B149:C149"/>
    <mergeCell ref="B150:C150"/>
    <mergeCell ref="B153:E153"/>
    <mergeCell ref="B154:E154"/>
    <mergeCell ref="C165:F165"/>
    <mergeCell ref="B166:G166"/>
    <mergeCell ref="B170:F170"/>
    <mergeCell ref="B171:F171"/>
    <mergeCell ref="B172:G172"/>
    <mergeCell ref="B175:F175"/>
    <mergeCell ref="H161:H162"/>
    <mergeCell ref="C162:F162"/>
    <mergeCell ref="B163:B164"/>
    <mergeCell ref="C163:F163"/>
    <mergeCell ref="H163:H164"/>
    <mergeCell ref="C164:F164"/>
    <mergeCell ref="B184:G184"/>
    <mergeCell ref="B187:E187"/>
    <mergeCell ref="B188:E188"/>
    <mergeCell ref="B189:F189"/>
    <mergeCell ref="B190:G190"/>
    <mergeCell ref="B193:E193"/>
    <mergeCell ref="B176:F176"/>
    <mergeCell ref="B177:F177"/>
    <mergeCell ref="B178:G178"/>
    <mergeCell ref="B181:F181"/>
    <mergeCell ref="B182:F182"/>
    <mergeCell ref="B183:F183"/>
    <mergeCell ref="B206:E206"/>
    <mergeCell ref="B207:E207"/>
    <mergeCell ref="B210:E210"/>
    <mergeCell ref="B213:E213"/>
    <mergeCell ref="B214:E214"/>
    <mergeCell ref="B215:E215"/>
    <mergeCell ref="B194:E194"/>
    <mergeCell ref="B195:F195"/>
    <mergeCell ref="B196:G196"/>
    <mergeCell ref="B199:E199"/>
    <mergeCell ref="B200:E200"/>
    <mergeCell ref="B203:E203"/>
    <mergeCell ref="C227:E227"/>
    <mergeCell ref="C228:E228"/>
    <mergeCell ref="C229:E229"/>
    <mergeCell ref="B230:E230"/>
    <mergeCell ref="B233:G233"/>
    <mergeCell ref="B234:G234"/>
    <mergeCell ref="B219:F219"/>
    <mergeCell ref="B220:F220"/>
    <mergeCell ref="B221:G221"/>
    <mergeCell ref="C224:E224"/>
    <mergeCell ref="C225:E225"/>
    <mergeCell ref="C226:E226"/>
    <mergeCell ref="B251:E251"/>
    <mergeCell ref="C245:E245"/>
    <mergeCell ref="C246:E246"/>
    <mergeCell ref="C247:E247"/>
    <mergeCell ref="C248:E248"/>
    <mergeCell ref="C249:E249"/>
    <mergeCell ref="C250:E250"/>
    <mergeCell ref="B235:G235"/>
    <mergeCell ref="B236:G236"/>
    <mergeCell ref="B237:G237"/>
    <mergeCell ref="B238:G238"/>
    <mergeCell ref="B239:G239"/>
    <mergeCell ref="B243:H243"/>
  </mergeCells>
  <pageMargins left="0.39370078740157483" right="0.39370078740157483" top="0.39370078740157483" bottom="0.39370078740157483" header="0.51181102362204722" footer="0.51181102362204722"/>
  <pageSetup paperSize="8" scale="82"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L251"/>
  <sheetViews>
    <sheetView showGridLines="0" view="pageBreakPreview" zoomScaleNormal="100" zoomScaleSheetLayoutView="100" zoomScalePageLayoutView="70" workbookViewId="0">
      <selection activeCell="C245" sqref="C245:E245"/>
    </sheetView>
  </sheetViews>
  <sheetFormatPr defaultColWidth="11.42578125" defaultRowHeight="12.75"/>
  <cols>
    <col min="1" max="1" width="3.140625" style="447" customWidth="1"/>
    <col min="2" max="2" width="60.28515625" style="447" customWidth="1"/>
    <col min="3" max="8" width="16" style="447" customWidth="1"/>
    <col min="9" max="9" width="3.42578125" style="447" customWidth="1"/>
    <col min="10" max="10" width="5.7109375" style="448" customWidth="1"/>
    <col min="11" max="11" width="11.42578125" style="448"/>
    <col min="12" max="16384" width="11.42578125" style="447"/>
  </cols>
  <sheetData>
    <row r="2" spans="2:9" s="448" customFormat="1" ht="20.25">
      <c r="B2" s="978" t="s">
        <v>443</v>
      </c>
      <c r="C2" s="978"/>
      <c r="D2" s="978"/>
      <c r="E2" s="978"/>
      <c r="F2" s="978"/>
      <c r="G2" s="978"/>
      <c r="H2" s="978"/>
      <c r="I2" s="449"/>
    </row>
    <row r="3" spans="2:9" s="452" customFormat="1" ht="19.5">
      <c r="B3" s="450"/>
      <c r="C3" s="450"/>
      <c r="D3" s="450"/>
      <c r="E3" s="450"/>
      <c r="F3" s="450"/>
      <c r="G3" s="450"/>
      <c r="H3" s="450"/>
      <c r="I3" s="451"/>
    </row>
    <row r="4" spans="2:9" s="452" customFormat="1" ht="19.5">
      <c r="B4" s="979" t="str">
        <f>+'1.1.5_RA1_ESTABILITAT_PRESSUPOS'!B11</f>
        <v>Nom Organisme autònom / Consorci adscrit 3</v>
      </c>
      <c r="C4" s="980"/>
      <c r="D4" s="980"/>
      <c r="E4" s="980"/>
      <c r="F4" s="980"/>
      <c r="G4" s="980"/>
      <c r="H4" s="981"/>
      <c r="I4" s="453"/>
    </row>
    <row r="5" spans="2:9" s="448" customFormat="1">
      <c r="B5" s="454"/>
      <c r="C5" s="454"/>
      <c r="D5" s="447"/>
      <c r="E5" s="447"/>
      <c r="F5" s="447"/>
      <c r="G5" s="447"/>
      <c r="H5" s="447"/>
      <c r="I5" s="447"/>
    </row>
    <row r="6" spans="2:9" s="448" customFormat="1" ht="38.25">
      <c r="B6" s="960" t="s">
        <v>457</v>
      </c>
      <c r="C6" s="961"/>
      <c r="D6" s="961"/>
      <c r="E6" s="961"/>
      <c r="F6" s="961"/>
      <c r="G6" s="962"/>
      <c r="H6" s="455" t="s">
        <v>458</v>
      </c>
      <c r="I6" s="447"/>
    </row>
    <row r="7" spans="2:9" s="448" customFormat="1">
      <c r="B7" s="982" t="s">
        <v>459</v>
      </c>
      <c r="C7" s="983"/>
      <c r="D7" s="983"/>
      <c r="E7" s="983"/>
      <c r="F7" s="983"/>
      <c r="G7" s="984"/>
      <c r="H7" s="304"/>
      <c r="I7" s="447"/>
    </row>
    <row r="8" spans="2:9" s="448" customFormat="1">
      <c r="B8" s="972" t="s">
        <v>460</v>
      </c>
      <c r="C8" s="973"/>
      <c r="D8" s="973"/>
      <c r="E8" s="973"/>
      <c r="F8" s="973"/>
      <c r="G8" s="974"/>
      <c r="H8" s="305"/>
      <c r="I8" s="447"/>
    </row>
    <row r="9" spans="2:9" s="448" customFormat="1">
      <c r="B9" s="972" t="s">
        <v>461</v>
      </c>
      <c r="C9" s="973"/>
      <c r="D9" s="973"/>
      <c r="E9" s="973"/>
      <c r="F9" s="973"/>
      <c r="G9" s="974"/>
      <c r="H9" s="305"/>
      <c r="I9" s="447"/>
    </row>
    <row r="10" spans="2:9" s="448" customFormat="1">
      <c r="B10" s="972" t="s">
        <v>462</v>
      </c>
      <c r="C10" s="973"/>
      <c r="D10" s="973"/>
      <c r="E10" s="973"/>
      <c r="F10" s="973"/>
      <c r="G10" s="974"/>
      <c r="H10" s="305"/>
      <c r="I10" s="447"/>
    </row>
    <row r="11" spans="2:9" s="448" customFormat="1">
      <c r="B11" s="972" t="s">
        <v>463</v>
      </c>
      <c r="C11" s="973"/>
      <c r="D11" s="973"/>
      <c r="E11" s="973"/>
      <c r="F11" s="973"/>
      <c r="G11" s="974"/>
      <c r="H11" s="305"/>
      <c r="I11" s="447"/>
    </row>
    <row r="12" spans="2:9" s="448" customFormat="1">
      <c r="B12" s="972" t="s">
        <v>464</v>
      </c>
      <c r="C12" s="973"/>
      <c r="D12" s="973"/>
      <c r="E12" s="973"/>
      <c r="F12" s="973"/>
      <c r="G12" s="974"/>
      <c r="H12" s="305"/>
      <c r="I12" s="447"/>
    </row>
    <row r="13" spans="2:9" s="448" customFormat="1">
      <c r="B13" s="988" t="s">
        <v>465</v>
      </c>
      <c r="C13" s="989"/>
      <c r="D13" s="989"/>
      <c r="E13" s="989"/>
      <c r="F13" s="989"/>
      <c r="G13" s="990"/>
      <c r="H13" s="306"/>
      <c r="I13" s="447"/>
    </row>
    <row r="14" spans="2:9" s="448" customFormat="1">
      <c r="B14" s="960" t="s">
        <v>466</v>
      </c>
      <c r="C14" s="961"/>
      <c r="D14" s="961"/>
      <c r="E14" s="961"/>
      <c r="F14" s="961"/>
      <c r="G14" s="962"/>
      <c r="H14" s="456">
        <f>SUM(H7:H13)</f>
        <v>0</v>
      </c>
      <c r="I14" s="447"/>
    </row>
    <row r="15" spans="2:9" s="448" customFormat="1">
      <c r="B15" s="457"/>
      <c r="C15" s="457"/>
      <c r="D15" s="458"/>
      <c r="E15" s="447"/>
      <c r="F15" s="447"/>
      <c r="G15" s="447"/>
      <c r="H15" s="447"/>
      <c r="I15" s="447"/>
    </row>
    <row r="16" spans="2:9" ht="25.5">
      <c r="B16" s="960" t="s">
        <v>467</v>
      </c>
      <c r="C16" s="961"/>
      <c r="D16" s="961"/>
      <c r="E16" s="961"/>
      <c r="F16" s="961"/>
      <c r="G16" s="962"/>
      <c r="H16" s="455" t="s">
        <v>468</v>
      </c>
    </row>
    <row r="17" spans="2:8">
      <c r="B17" s="938" t="s">
        <v>469</v>
      </c>
      <c r="C17" s="939"/>
      <c r="D17" s="939"/>
      <c r="E17" s="939"/>
      <c r="F17" s="939"/>
      <c r="G17" s="940"/>
      <c r="H17" s="304"/>
    </row>
    <row r="18" spans="2:8">
      <c r="B18" s="941" t="s">
        <v>470</v>
      </c>
      <c r="C18" s="942"/>
      <c r="D18" s="942"/>
      <c r="E18" s="942"/>
      <c r="F18" s="942"/>
      <c r="G18" s="943"/>
      <c r="H18" s="305"/>
    </row>
    <row r="19" spans="2:8">
      <c r="B19" s="941" t="s">
        <v>471</v>
      </c>
      <c r="C19" s="942"/>
      <c r="D19" s="942"/>
      <c r="E19" s="942"/>
      <c r="F19" s="942"/>
      <c r="G19" s="943"/>
      <c r="H19" s="305"/>
    </row>
    <row r="20" spans="2:8">
      <c r="B20" s="941" t="s">
        <v>462</v>
      </c>
      <c r="C20" s="942"/>
      <c r="D20" s="942"/>
      <c r="E20" s="942"/>
      <c r="F20" s="942"/>
      <c r="G20" s="943"/>
      <c r="H20" s="305"/>
    </row>
    <row r="21" spans="2:8">
      <c r="B21" s="782" t="s">
        <v>472</v>
      </c>
      <c r="C21" s="783"/>
      <c r="D21" s="783"/>
      <c r="E21" s="783"/>
      <c r="F21" s="783"/>
      <c r="G21" s="784"/>
      <c r="H21" s="305"/>
    </row>
    <row r="22" spans="2:8">
      <c r="B22" s="941" t="s">
        <v>473</v>
      </c>
      <c r="C22" s="942"/>
      <c r="D22" s="942"/>
      <c r="E22" s="942"/>
      <c r="F22" s="942"/>
      <c r="G22" s="943"/>
      <c r="H22" s="305"/>
    </row>
    <row r="23" spans="2:8">
      <c r="B23" s="944" t="s">
        <v>465</v>
      </c>
      <c r="C23" s="945"/>
      <c r="D23" s="945"/>
      <c r="E23" s="945"/>
      <c r="F23" s="945"/>
      <c r="G23" s="946"/>
      <c r="H23" s="307"/>
    </row>
    <row r="24" spans="2:8">
      <c r="B24" s="960" t="s">
        <v>474</v>
      </c>
      <c r="C24" s="961"/>
      <c r="D24" s="961"/>
      <c r="E24" s="961"/>
      <c r="F24" s="961"/>
      <c r="G24" s="962"/>
      <c r="H24" s="456">
        <f>SUM(H17:H23)</f>
        <v>0</v>
      </c>
    </row>
    <row r="25" spans="2:8">
      <c r="B25" s="457"/>
      <c r="C25" s="457"/>
      <c r="D25" s="458"/>
    </row>
    <row r="26" spans="2:8">
      <c r="B26" s="963" t="s">
        <v>475</v>
      </c>
      <c r="C26" s="964"/>
      <c r="D26" s="964"/>
      <c r="E26" s="964"/>
      <c r="F26" s="964"/>
      <c r="G26" s="965"/>
      <c r="H26" s="459">
        <f>+H14-H24</f>
        <v>0</v>
      </c>
    </row>
    <row r="28" spans="2:8">
      <c r="B28" s="966" t="s">
        <v>476</v>
      </c>
      <c r="C28" s="967"/>
      <c r="D28" s="967"/>
      <c r="E28" s="967"/>
      <c r="F28" s="967"/>
      <c r="G28" s="968"/>
      <c r="H28" s="460" t="s">
        <v>477</v>
      </c>
    </row>
    <row r="29" spans="2:8">
      <c r="B29" s="969" t="s">
        <v>478</v>
      </c>
      <c r="C29" s="970"/>
      <c r="D29" s="970"/>
      <c r="E29" s="970"/>
      <c r="F29" s="970"/>
      <c r="G29" s="971"/>
      <c r="H29" s="276">
        <f>+H87</f>
        <v>0</v>
      </c>
    </row>
    <row r="30" spans="2:8">
      <c r="B30" s="957" t="s">
        <v>479</v>
      </c>
      <c r="C30" s="958"/>
      <c r="D30" s="958"/>
      <c r="E30" s="958"/>
      <c r="F30" s="958"/>
      <c r="G30" s="959"/>
      <c r="H30" s="277">
        <v>0</v>
      </c>
    </row>
    <row r="31" spans="2:8">
      <c r="B31" s="957" t="s">
        <v>480</v>
      </c>
      <c r="C31" s="958"/>
      <c r="D31" s="958"/>
      <c r="E31" s="958"/>
      <c r="F31" s="958"/>
      <c r="G31" s="959"/>
      <c r="H31" s="277">
        <f>+H102</f>
        <v>0</v>
      </c>
    </row>
    <row r="32" spans="2:8">
      <c r="B32" s="957" t="s">
        <v>481</v>
      </c>
      <c r="C32" s="958"/>
      <c r="D32" s="958"/>
      <c r="E32" s="958"/>
      <c r="F32" s="958"/>
      <c r="G32" s="959"/>
      <c r="H32" s="277">
        <f>+H115+H126</f>
        <v>0</v>
      </c>
    </row>
    <row r="33" spans="2:8">
      <c r="B33" s="957" t="s">
        <v>482</v>
      </c>
      <c r="C33" s="958"/>
      <c r="D33" s="958"/>
      <c r="E33" s="958"/>
      <c r="F33" s="958"/>
      <c r="G33" s="959"/>
      <c r="H33" s="277">
        <f>+H133</f>
        <v>0</v>
      </c>
    </row>
    <row r="34" spans="2:8">
      <c r="B34" s="957" t="s">
        <v>483</v>
      </c>
      <c r="C34" s="958"/>
      <c r="D34" s="958"/>
      <c r="E34" s="958"/>
      <c r="F34" s="958"/>
      <c r="G34" s="959"/>
      <c r="H34" s="277">
        <f>+H138</f>
        <v>0</v>
      </c>
    </row>
    <row r="35" spans="2:8">
      <c r="B35" s="957" t="s">
        <v>484</v>
      </c>
      <c r="C35" s="958"/>
      <c r="D35" s="958"/>
      <c r="E35" s="958"/>
      <c r="F35" s="958"/>
      <c r="G35" s="959"/>
      <c r="H35" s="277">
        <f>+H143</f>
        <v>0</v>
      </c>
    </row>
    <row r="36" spans="2:8">
      <c r="B36" s="957" t="s">
        <v>485</v>
      </c>
      <c r="C36" s="958"/>
      <c r="D36" s="958"/>
      <c r="E36" s="958"/>
      <c r="F36" s="958"/>
      <c r="G36" s="959"/>
      <c r="H36" s="277">
        <f>+H150</f>
        <v>0</v>
      </c>
    </row>
    <row r="37" spans="2:8">
      <c r="B37" s="957" t="s">
        <v>486</v>
      </c>
      <c r="C37" s="958"/>
      <c r="D37" s="958"/>
      <c r="E37" s="958"/>
      <c r="F37" s="958"/>
      <c r="G37" s="959"/>
      <c r="H37" s="277">
        <f>+H155</f>
        <v>0</v>
      </c>
    </row>
    <row r="38" spans="2:8">
      <c r="B38" s="957" t="s">
        <v>487</v>
      </c>
      <c r="C38" s="958"/>
      <c r="D38" s="958"/>
      <c r="E38" s="958"/>
      <c r="F38" s="958"/>
      <c r="G38" s="959"/>
      <c r="H38" s="277">
        <f>+H166</f>
        <v>0</v>
      </c>
    </row>
    <row r="39" spans="2:8">
      <c r="B39" s="957" t="s">
        <v>488</v>
      </c>
      <c r="C39" s="958"/>
      <c r="D39" s="958"/>
      <c r="E39" s="958"/>
      <c r="F39" s="958"/>
      <c r="G39" s="959"/>
      <c r="H39" s="277">
        <f>+H172</f>
        <v>0</v>
      </c>
    </row>
    <row r="40" spans="2:8">
      <c r="B40" s="957" t="s">
        <v>489</v>
      </c>
      <c r="C40" s="958"/>
      <c r="D40" s="958"/>
      <c r="E40" s="958"/>
      <c r="F40" s="958"/>
      <c r="G40" s="959"/>
      <c r="H40" s="277">
        <f>+H178</f>
        <v>0</v>
      </c>
    </row>
    <row r="41" spans="2:8">
      <c r="B41" s="957" t="s">
        <v>490</v>
      </c>
      <c r="C41" s="958"/>
      <c r="D41" s="958"/>
      <c r="E41" s="958"/>
      <c r="F41" s="958"/>
      <c r="G41" s="959"/>
      <c r="H41" s="277">
        <f>+H184</f>
        <v>0</v>
      </c>
    </row>
    <row r="42" spans="2:8">
      <c r="B42" s="957" t="s">
        <v>491</v>
      </c>
      <c r="C42" s="958"/>
      <c r="D42" s="958"/>
      <c r="E42" s="958"/>
      <c r="F42" s="958"/>
      <c r="G42" s="959"/>
      <c r="H42" s="277">
        <f>+H190</f>
        <v>0</v>
      </c>
    </row>
    <row r="43" spans="2:8">
      <c r="B43" s="957" t="s">
        <v>492</v>
      </c>
      <c r="C43" s="958"/>
      <c r="D43" s="958"/>
      <c r="E43" s="958"/>
      <c r="F43" s="958"/>
      <c r="G43" s="959"/>
      <c r="H43" s="277">
        <f>+H196</f>
        <v>0</v>
      </c>
    </row>
    <row r="44" spans="2:8">
      <c r="B44" s="957" t="s">
        <v>493</v>
      </c>
      <c r="C44" s="958"/>
      <c r="D44" s="958"/>
      <c r="E44" s="958"/>
      <c r="F44" s="958"/>
      <c r="G44" s="959"/>
      <c r="H44" s="277">
        <f>+H203</f>
        <v>0</v>
      </c>
    </row>
    <row r="45" spans="2:8">
      <c r="B45" s="957" t="s">
        <v>494</v>
      </c>
      <c r="C45" s="958"/>
      <c r="D45" s="958"/>
      <c r="E45" s="958"/>
      <c r="F45" s="958"/>
      <c r="G45" s="959"/>
      <c r="H45" s="277">
        <f>+H210</f>
        <v>0</v>
      </c>
    </row>
    <row r="46" spans="2:8">
      <c r="B46" s="957" t="s">
        <v>495</v>
      </c>
      <c r="C46" s="958"/>
      <c r="D46" s="958"/>
      <c r="E46" s="958"/>
      <c r="F46" s="958"/>
      <c r="G46" s="959"/>
      <c r="H46" s="277">
        <f>+H215</f>
        <v>0</v>
      </c>
    </row>
    <row r="47" spans="2:8">
      <c r="B47" s="957" t="s">
        <v>496</v>
      </c>
      <c r="C47" s="958"/>
      <c r="D47" s="958"/>
      <c r="E47" s="958"/>
      <c r="F47" s="958"/>
      <c r="G47" s="959"/>
      <c r="H47" s="277">
        <f>+H221</f>
        <v>0</v>
      </c>
    </row>
    <row r="48" spans="2:8">
      <c r="B48" s="957" t="s">
        <v>497</v>
      </c>
      <c r="C48" s="958"/>
      <c r="D48" s="958"/>
      <c r="E48" s="958"/>
      <c r="F48" s="958"/>
      <c r="G48" s="959"/>
      <c r="H48" s="277">
        <f>+H230</f>
        <v>0</v>
      </c>
    </row>
    <row r="49" spans="2:11">
      <c r="B49" s="461" t="s">
        <v>498</v>
      </c>
      <c r="C49" s="462"/>
      <c r="D49" s="462"/>
      <c r="E49" s="462"/>
      <c r="F49" s="462"/>
      <c r="G49" s="463"/>
      <c r="H49" s="281">
        <f>+H239</f>
        <v>0</v>
      </c>
    </row>
    <row r="50" spans="2:11">
      <c r="B50" s="951" t="s">
        <v>499</v>
      </c>
      <c r="C50" s="952"/>
      <c r="D50" s="952"/>
      <c r="E50" s="952"/>
      <c r="F50" s="952"/>
      <c r="G50" s="953"/>
      <c r="H50" s="157">
        <f>SUM(H29:H49)</f>
        <v>0</v>
      </c>
    </row>
    <row r="52" spans="2:11">
      <c r="B52" s="954" t="s">
        <v>500</v>
      </c>
      <c r="C52" s="955"/>
      <c r="D52" s="955"/>
      <c r="E52" s="955"/>
      <c r="F52" s="955"/>
      <c r="G52" s="956"/>
      <c r="H52" s="282">
        <f>+H251</f>
        <v>0</v>
      </c>
    </row>
    <row r="54" spans="2:11">
      <c r="B54" s="951" t="s">
        <v>501</v>
      </c>
      <c r="C54" s="952"/>
      <c r="D54" s="952"/>
      <c r="E54" s="952"/>
      <c r="F54" s="952"/>
      <c r="G54" s="953"/>
      <c r="H54" s="157">
        <f>+H26+H50+H52</f>
        <v>0</v>
      </c>
    </row>
    <row r="58" spans="2:11" s="448" customFormat="1" ht="15.75">
      <c r="B58" s="904" t="s">
        <v>502</v>
      </c>
      <c r="C58" s="904"/>
      <c r="D58" s="904"/>
      <c r="E58" s="904"/>
      <c r="F58" s="904"/>
      <c r="G58" s="904"/>
      <c r="H58" s="904"/>
      <c r="I58" s="464"/>
    </row>
    <row r="60" spans="2:11" s="466" customFormat="1">
      <c r="B60" s="497" t="s">
        <v>503</v>
      </c>
      <c r="C60" s="454"/>
      <c r="D60" s="465"/>
      <c r="E60" s="465"/>
      <c r="F60" s="465"/>
      <c r="G60" s="465"/>
      <c r="H60" s="465"/>
      <c r="J60" s="467"/>
      <c r="K60" s="467"/>
    </row>
    <row r="61" spans="2:11" s="466" customFormat="1" ht="60">
      <c r="B61" s="788" t="s">
        <v>504</v>
      </c>
      <c r="C61" s="788" t="s">
        <v>505</v>
      </c>
      <c r="D61" s="788" t="s">
        <v>506</v>
      </c>
      <c r="E61" s="788" t="s">
        <v>507</v>
      </c>
      <c r="F61" s="788" t="s">
        <v>508</v>
      </c>
      <c r="G61" s="788" t="s">
        <v>458</v>
      </c>
      <c r="H61" s="788" t="s">
        <v>509</v>
      </c>
      <c r="J61" s="467"/>
      <c r="K61" s="467"/>
    </row>
    <row r="62" spans="2:11" s="466" customFormat="1" ht="12">
      <c r="B62" s="388" t="s">
        <v>510</v>
      </c>
      <c r="C62" s="308"/>
      <c r="D62" s="308"/>
      <c r="E62" s="389">
        <f>IF(C62=0,0,+D62/C62*100)</f>
        <v>0</v>
      </c>
      <c r="F62" s="389">
        <f>+E62-100</f>
        <v>-100</v>
      </c>
      <c r="G62" s="309"/>
      <c r="H62" s="389">
        <f>+G62*F62/100</f>
        <v>0</v>
      </c>
      <c r="J62" s="467"/>
      <c r="K62" s="467"/>
    </row>
    <row r="63" spans="2:11" s="466" customFormat="1" ht="12">
      <c r="B63" s="390" t="s">
        <v>511</v>
      </c>
      <c r="C63" s="308"/>
      <c r="D63" s="308"/>
      <c r="E63" s="389">
        <f t="shared" ref="E63:E68" si="0">IF(C63=0,0,+D63/C63*100)</f>
        <v>0</v>
      </c>
      <c r="F63" s="389">
        <f t="shared" ref="F63:F68" si="1">+E63-100</f>
        <v>-100</v>
      </c>
      <c r="G63" s="308"/>
      <c r="H63" s="389">
        <f t="shared" ref="H63:H85" si="2">+G63*F63/100</f>
        <v>0</v>
      </c>
      <c r="J63" s="467"/>
      <c r="K63" s="467"/>
    </row>
    <row r="64" spans="2:11" s="466" customFormat="1" ht="12">
      <c r="B64" s="390" t="s">
        <v>512</v>
      </c>
      <c r="C64" s="308"/>
      <c r="D64" s="308"/>
      <c r="E64" s="389">
        <f t="shared" si="0"/>
        <v>0</v>
      </c>
      <c r="F64" s="389">
        <f t="shared" si="1"/>
        <v>-100</v>
      </c>
      <c r="G64" s="308"/>
      <c r="H64" s="389">
        <f t="shared" si="2"/>
        <v>0</v>
      </c>
      <c r="J64" s="467"/>
      <c r="K64" s="467"/>
    </row>
    <row r="65" spans="2:11" s="466" customFormat="1" ht="24">
      <c r="B65" s="390" t="s">
        <v>513</v>
      </c>
      <c r="C65" s="308"/>
      <c r="D65" s="308"/>
      <c r="E65" s="389">
        <f t="shared" si="0"/>
        <v>0</v>
      </c>
      <c r="F65" s="389">
        <f t="shared" si="1"/>
        <v>-100</v>
      </c>
      <c r="G65" s="308"/>
      <c r="H65" s="389">
        <f t="shared" si="2"/>
        <v>0</v>
      </c>
      <c r="J65" s="467"/>
      <c r="K65" s="467"/>
    </row>
    <row r="66" spans="2:11" s="466" customFormat="1" ht="12">
      <c r="B66" s="390" t="s">
        <v>514</v>
      </c>
      <c r="C66" s="308"/>
      <c r="D66" s="308"/>
      <c r="E66" s="389">
        <f t="shared" si="0"/>
        <v>0</v>
      </c>
      <c r="F66" s="389">
        <f t="shared" si="1"/>
        <v>-100</v>
      </c>
      <c r="G66" s="308"/>
      <c r="H66" s="389">
        <f t="shared" si="2"/>
        <v>0</v>
      </c>
      <c r="J66" s="467"/>
      <c r="K66" s="467"/>
    </row>
    <row r="67" spans="2:11" s="466" customFormat="1" ht="12">
      <c r="B67" s="390" t="s">
        <v>515</v>
      </c>
      <c r="C67" s="308"/>
      <c r="D67" s="308"/>
      <c r="E67" s="389">
        <f t="shared" si="0"/>
        <v>0</v>
      </c>
      <c r="F67" s="389">
        <f t="shared" si="1"/>
        <v>-100</v>
      </c>
      <c r="G67" s="308"/>
      <c r="H67" s="389">
        <f t="shared" si="2"/>
        <v>0</v>
      </c>
      <c r="J67" s="467"/>
      <c r="K67" s="467"/>
    </row>
    <row r="68" spans="2:11" s="466" customFormat="1" ht="12">
      <c r="B68" s="391" t="s">
        <v>516</v>
      </c>
      <c r="C68" s="308"/>
      <c r="D68" s="308"/>
      <c r="E68" s="389">
        <f t="shared" si="0"/>
        <v>0</v>
      </c>
      <c r="F68" s="389">
        <f t="shared" si="1"/>
        <v>-100</v>
      </c>
      <c r="G68" s="310"/>
      <c r="H68" s="389">
        <f t="shared" si="2"/>
        <v>0</v>
      </c>
      <c r="J68" s="467"/>
      <c r="K68" s="467"/>
    </row>
    <row r="69" spans="2:11" s="466" customFormat="1" ht="12">
      <c r="B69" s="392" t="s">
        <v>517</v>
      </c>
      <c r="C69" s="393">
        <f>SUM(C62:C68)</f>
        <v>0</v>
      </c>
      <c r="D69" s="393">
        <f>SUM(D62:D68)</f>
        <v>0</v>
      </c>
      <c r="E69" s="393"/>
      <c r="F69" s="393"/>
      <c r="G69" s="393">
        <f t="shared" ref="G69:H69" si="3">SUM(G62:G68)</f>
        <v>0</v>
      </c>
      <c r="H69" s="393">
        <f t="shared" si="3"/>
        <v>0</v>
      </c>
      <c r="J69" s="467"/>
      <c r="K69" s="467"/>
    </row>
    <row r="70" spans="2:11" s="466" customFormat="1" ht="12">
      <c r="B70" s="388" t="s">
        <v>518</v>
      </c>
      <c r="C70" s="308"/>
      <c r="D70" s="308"/>
      <c r="E70" s="389">
        <f t="shared" ref="E70:E75" si="4">IF(C70=0,0,+D70/C70*100)</f>
        <v>0</v>
      </c>
      <c r="F70" s="389">
        <f t="shared" ref="F70:F75" si="5">+E70-100</f>
        <v>-100</v>
      </c>
      <c r="G70" s="309"/>
      <c r="H70" s="389">
        <f t="shared" si="2"/>
        <v>0</v>
      </c>
      <c r="J70" s="467"/>
      <c r="K70" s="467"/>
    </row>
    <row r="71" spans="2:11" s="466" customFormat="1" ht="12">
      <c r="B71" s="390" t="s">
        <v>519</v>
      </c>
      <c r="C71" s="308"/>
      <c r="D71" s="308"/>
      <c r="E71" s="389">
        <f t="shared" si="4"/>
        <v>0</v>
      </c>
      <c r="F71" s="389">
        <f t="shared" si="5"/>
        <v>-100</v>
      </c>
      <c r="G71" s="308"/>
      <c r="H71" s="389">
        <f t="shared" si="2"/>
        <v>0</v>
      </c>
      <c r="J71" s="467"/>
      <c r="K71" s="467"/>
    </row>
    <row r="72" spans="2:11" s="466" customFormat="1" ht="24">
      <c r="B72" s="390" t="s">
        <v>520</v>
      </c>
      <c r="C72" s="308"/>
      <c r="D72" s="308"/>
      <c r="E72" s="389">
        <f t="shared" si="4"/>
        <v>0</v>
      </c>
      <c r="F72" s="389">
        <f t="shared" si="5"/>
        <v>-100</v>
      </c>
      <c r="G72" s="308"/>
      <c r="H72" s="389">
        <f t="shared" si="2"/>
        <v>0</v>
      </c>
      <c r="J72" s="467"/>
      <c r="K72" s="467"/>
    </row>
    <row r="73" spans="2:11" s="466" customFormat="1" ht="12">
      <c r="B73" s="390" t="s">
        <v>521</v>
      </c>
      <c r="C73" s="308"/>
      <c r="D73" s="308"/>
      <c r="E73" s="389">
        <f t="shared" si="4"/>
        <v>0</v>
      </c>
      <c r="F73" s="389">
        <f t="shared" si="5"/>
        <v>-100</v>
      </c>
      <c r="G73" s="308"/>
      <c r="H73" s="389">
        <f t="shared" si="2"/>
        <v>0</v>
      </c>
      <c r="J73" s="467"/>
      <c r="K73" s="467"/>
    </row>
    <row r="74" spans="2:11" s="466" customFormat="1" ht="12">
      <c r="B74" s="390" t="s">
        <v>522</v>
      </c>
      <c r="C74" s="308"/>
      <c r="D74" s="308"/>
      <c r="E74" s="389">
        <f t="shared" si="4"/>
        <v>0</v>
      </c>
      <c r="F74" s="389">
        <f t="shared" si="5"/>
        <v>-100</v>
      </c>
      <c r="G74" s="308"/>
      <c r="H74" s="389">
        <f t="shared" si="2"/>
        <v>0</v>
      </c>
      <c r="J74" s="467"/>
      <c r="K74" s="467"/>
    </row>
    <row r="75" spans="2:11" s="466" customFormat="1" ht="12">
      <c r="B75" s="391" t="s">
        <v>523</v>
      </c>
      <c r="C75" s="308"/>
      <c r="D75" s="308"/>
      <c r="E75" s="389">
        <f t="shared" si="4"/>
        <v>0</v>
      </c>
      <c r="F75" s="389">
        <f t="shared" si="5"/>
        <v>-100</v>
      </c>
      <c r="G75" s="310"/>
      <c r="H75" s="389">
        <f t="shared" si="2"/>
        <v>0</v>
      </c>
      <c r="J75" s="467"/>
      <c r="K75" s="467"/>
    </row>
    <row r="76" spans="2:11" s="466" customFormat="1" ht="12">
      <c r="B76" s="392" t="s">
        <v>524</v>
      </c>
      <c r="C76" s="393">
        <f>SUM(C70:C75)</f>
        <v>0</v>
      </c>
      <c r="D76" s="393">
        <f>SUM(D70:D75)</f>
        <v>0</v>
      </c>
      <c r="E76" s="393"/>
      <c r="F76" s="393"/>
      <c r="G76" s="393">
        <f t="shared" ref="G76:H76" si="6">SUM(G70:G75)</f>
        <v>0</v>
      </c>
      <c r="H76" s="393">
        <f t="shared" si="6"/>
        <v>0</v>
      </c>
      <c r="J76" s="467"/>
      <c r="K76" s="467"/>
    </row>
    <row r="77" spans="2:11" s="466" customFormat="1" ht="12">
      <c r="B77" s="388" t="s">
        <v>525</v>
      </c>
      <c r="C77" s="308"/>
      <c r="D77" s="308"/>
      <c r="E77" s="389">
        <f t="shared" ref="E77:E85" si="7">IF(C77=0,0,+D77/C77*100)</f>
        <v>0</v>
      </c>
      <c r="F77" s="389">
        <f t="shared" ref="F77:F85" si="8">+E77-100</f>
        <v>-100</v>
      </c>
      <c r="G77" s="309"/>
      <c r="H77" s="389">
        <f t="shared" si="2"/>
        <v>0</v>
      </c>
      <c r="J77" s="467"/>
      <c r="K77" s="467"/>
    </row>
    <row r="78" spans="2:11" s="466" customFormat="1" ht="12">
      <c r="B78" s="390" t="s">
        <v>526</v>
      </c>
      <c r="C78" s="308"/>
      <c r="D78" s="308"/>
      <c r="E78" s="389">
        <f t="shared" si="7"/>
        <v>0</v>
      </c>
      <c r="F78" s="389">
        <f t="shared" si="8"/>
        <v>-100</v>
      </c>
      <c r="G78" s="308"/>
      <c r="H78" s="389">
        <f t="shared" si="2"/>
        <v>0</v>
      </c>
      <c r="J78" s="467"/>
      <c r="K78" s="467"/>
    </row>
    <row r="79" spans="2:11" s="466" customFormat="1" ht="12">
      <c r="B79" s="390" t="s">
        <v>527</v>
      </c>
      <c r="C79" s="308"/>
      <c r="D79" s="308"/>
      <c r="E79" s="389">
        <f t="shared" si="7"/>
        <v>0</v>
      </c>
      <c r="F79" s="389">
        <f t="shared" si="8"/>
        <v>-100</v>
      </c>
      <c r="G79" s="308"/>
      <c r="H79" s="389">
        <f t="shared" si="2"/>
        <v>0</v>
      </c>
      <c r="J79" s="467"/>
      <c r="K79" s="467"/>
    </row>
    <row r="80" spans="2:11" s="466" customFormat="1" ht="12">
      <c r="B80" s="390" t="s">
        <v>528</v>
      </c>
      <c r="C80" s="308"/>
      <c r="D80" s="308"/>
      <c r="E80" s="389">
        <f t="shared" si="7"/>
        <v>0</v>
      </c>
      <c r="F80" s="389">
        <f t="shared" si="8"/>
        <v>-100</v>
      </c>
      <c r="G80" s="308"/>
      <c r="H80" s="389">
        <f t="shared" si="2"/>
        <v>0</v>
      </c>
      <c r="J80" s="467"/>
      <c r="K80" s="467"/>
    </row>
    <row r="81" spans="2:11" s="466" customFormat="1" ht="12">
      <c r="B81" s="390" t="s">
        <v>529</v>
      </c>
      <c r="C81" s="308"/>
      <c r="D81" s="308"/>
      <c r="E81" s="389">
        <f t="shared" si="7"/>
        <v>0</v>
      </c>
      <c r="F81" s="389">
        <f t="shared" si="8"/>
        <v>-100</v>
      </c>
      <c r="G81" s="308"/>
      <c r="H81" s="389">
        <f t="shared" si="2"/>
        <v>0</v>
      </c>
      <c r="J81" s="467"/>
      <c r="K81" s="467"/>
    </row>
    <row r="82" spans="2:11" s="466" customFormat="1" ht="12">
      <c r="B82" s="390" t="s">
        <v>530</v>
      </c>
      <c r="C82" s="308"/>
      <c r="D82" s="308"/>
      <c r="E82" s="389">
        <f t="shared" si="7"/>
        <v>0</v>
      </c>
      <c r="F82" s="389">
        <f t="shared" si="8"/>
        <v>-100</v>
      </c>
      <c r="G82" s="308"/>
      <c r="H82" s="389">
        <f t="shared" si="2"/>
        <v>0</v>
      </c>
      <c r="J82" s="467"/>
      <c r="K82" s="467"/>
    </row>
    <row r="83" spans="2:11" s="466" customFormat="1" ht="12">
      <c r="B83" s="394" t="s">
        <v>531</v>
      </c>
      <c r="C83" s="308"/>
      <c r="D83" s="308"/>
      <c r="E83" s="389">
        <f t="shared" si="7"/>
        <v>0</v>
      </c>
      <c r="F83" s="389">
        <f t="shared" si="8"/>
        <v>-100</v>
      </c>
      <c r="G83" s="308"/>
      <c r="H83" s="389">
        <f t="shared" si="2"/>
        <v>0</v>
      </c>
      <c r="J83" s="467"/>
      <c r="K83" s="467"/>
    </row>
    <row r="84" spans="2:11" s="466" customFormat="1" ht="12">
      <c r="B84" s="394" t="s">
        <v>532</v>
      </c>
      <c r="C84" s="308"/>
      <c r="D84" s="308"/>
      <c r="E84" s="389">
        <f t="shared" si="7"/>
        <v>0</v>
      </c>
      <c r="F84" s="389">
        <f t="shared" si="8"/>
        <v>-100</v>
      </c>
      <c r="G84" s="308"/>
      <c r="H84" s="389">
        <f t="shared" si="2"/>
        <v>0</v>
      </c>
      <c r="J84" s="467"/>
      <c r="K84" s="467"/>
    </row>
    <row r="85" spans="2:11" s="466" customFormat="1" ht="12">
      <c r="B85" s="391" t="s">
        <v>533</v>
      </c>
      <c r="C85" s="308"/>
      <c r="D85" s="308"/>
      <c r="E85" s="389">
        <f t="shared" si="7"/>
        <v>0</v>
      </c>
      <c r="F85" s="389">
        <f t="shared" si="8"/>
        <v>-100</v>
      </c>
      <c r="G85" s="308"/>
      <c r="H85" s="389">
        <f t="shared" si="2"/>
        <v>0</v>
      </c>
      <c r="J85" s="467"/>
      <c r="K85" s="467"/>
    </row>
    <row r="86" spans="2:11" s="466" customFormat="1" ht="12">
      <c r="B86" s="392" t="s">
        <v>534</v>
      </c>
      <c r="C86" s="393">
        <f>SUM(C77:C85)</f>
        <v>0</v>
      </c>
      <c r="D86" s="393">
        <f>SUM(D77:D85)</f>
        <v>0</v>
      </c>
      <c r="E86" s="393"/>
      <c r="F86" s="393"/>
      <c r="G86" s="393">
        <f>SUM(G77:G85)</f>
        <v>0</v>
      </c>
      <c r="H86" s="393">
        <f>SUM(H77:H85)</f>
        <v>0</v>
      </c>
      <c r="J86" s="467"/>
      <c r="K86" s="467"/>
    </row>
    <row r="87" spans="2:11" s="466" customFormat="1" ht="12">
      <c r="B87" s="392" t="s">
        <v>369</v>
      </c>
      <c r="C87" s="393">
        <f>+C69+C76+C86</f>
        <v>0</v>
      </c>
      <c r="D87" s="393">
        <f>+D69+D76+D86</f>
        <v>0</v>
      </c>
      <c r="E87" s="393"/>
      <c r="F87" s="393"/>
      <c r="G87" s="393">
        <f>+G69+G76+G86</f>
        <v>0</v>
      </c>
      <c r="H87" s="393">
        <f>+H69+H76+H86</f>
        <v>0</v>
      </c>
      <c r="J87" s="467"/>
      <c r="K87" s="467"/>
    </row>
    <row r="88" spans="2:11" s="466" customFormat="1" ht="12">
      <c r="J88" s="467"/>
      <c r="K88" s="467"/>
    </row>
    <row r="89" spans="2:11" s="466" customFormat="1">
      <c r="B89" s="497" t="s">
        <v>535</v>
      </c>
      <c r="C89" s="454"/>
      <c r="D89" s="465"/>
      <c r="E89" s="465"/>
      <c r="F89" s="465"/>
      <c r="J89" s="467"/>
      <c r="K89" s="467"/>
    </row>
    <row r="90" spans="2:11" s="198" customFormat="1">
      <c r="B90" s="207" t="s">
        <v>637</v>
      </c>
      <c r="C90" s="207"/>
      <c r="D90" s="207"/>
      <c r="E90" s="207"/>
      <c r="F90" s="207"/>
      <c r="G90" s="207"/>
      <c r="H90" s="207"/>
      <c r="I90" s="168"/>
      <c r="J90" s="168"/>
    </row>
    <row r="91" spans="2:11" s="466" customFormat="1" ht="12">
      <c r="J91" s="467"/>
      <c r="K91" s="467"/>
    </row>
    <row r="92" spans="2:11" s="466" customFormat="1">
      <c r="B92" s="497" t="s">
        <v>539</v>
      </c>
      <c r="C92" s="454"/>
      <c r="D92" s="465"/>
      <c r="E92" s="465"/>
      <c r="F92" s="465"/>
      <c r="J92" s="467"/>
      <c r="K92" s="467"/>
    </row>
    <row r="93" spans="2:11" s="466" customFormat="1" ht="36">
      <c r="B93" s="874" t="s">
        <v>368</v>
      </c>
      <c r="C93" s="875"/>
      <c r="D93" s="875"/>
      <c r="E93" s="876"/>
      <c r="F93" s="788" t="s">
        <v>468</v>
      </c>
      <c r="G93" s="788" t="s">
        <v>540</v>
      </c>
      <c r="H93" s="788" t="s">
        <v>509</v>
      </c>
      <c r="J93" s="467"/>
      <c r="K93" s="467"/>
    </row>
    <row r="94" spans="2:11" s="466" customFormat="1" ht="12">
      <c r="B94" s="908" t="s">
        <v>541</v>
      </c>
      <c r="C94" s="909"/>
      <c r="D94" s="909"/>
      <c r="E94" s="910"/>
      <c r="F94" s="308"/>
      <c r="G94" s="308"/>
      <c r="H94" s="468">
        <f t="shared" ref="H94:H101" si="9">+F94-G94</f>
        <v>0</v>
      </c>
      <c r="J94" s="467"/>
      <c r="K94" s="467"/>
    </row>
    <row r="95" spans="2:11" s="466" customFormat="1" ht="12">
      <c r="B95" s="948" t="s">
        <v>542</v>
      </c>
      <c r="C95" s="949"/>
      <c r="D95" s="949"/>
      <c r="E95" s="950"/>
      <c r="F95" s="308"/>
      <c r="G95" s="308"/>
      <c r="H95" s="389">
        <f t="shared" si="9"/>
        <v>0</v>
      </c>
      <c r="J95" s="467"/>
      <c r="K95" s="467"/>
    </row>
    <row r="96" spans="2:11" s="466" customFormat="1" ht="12">
      <c r="B96" s="948" t="s">
        <v>543</v>
      </c>
      <c r="C96" s="949"/>
      <c r="D96" s="949"/>
      <c r="E96" s="950"/>
      <c r="F96" s="308"/>
      <c r="G96" s="308"/>
      <c r="H96" s="389">
        <f t="shared" si="9"/>
        <v>0</v>
      </c>
      <c r="J96" s="467"/>
      <c r="K96" s="467"/>
    </row>
    <row r="97" spans="2:11" s="466" customFormat="1" ht="12">
      <c r="B97" s="948" t="s">
        <v>544</v>
      </c>
      <c r="C97" s="949"/>
      <c r="D97" s="949"/>
      <c r="E97" s="950"/>
      <c r="F97" s="308"/>
      <c r="G97" s="308"/>
      <c r="H97" s="389">
        <f t="shared" si="9"/>
        <v>0</v>
      </c>
      <c r="J97" s="467"/>
      <c r="K97" s="467"/>
    </row>
    <row r="98" spans="2:11" s="466" customFormat="1" ht="12">
      <c r="B98" s="948" t="s">
        <v>545</v>
      </c>
      <c r="C98" s="949"/>
      <c r="D98" s="949"/>
      <c r="E98" s="950"/>
      <c r="F98" s="308"/>
      <c r="G98" s="308"/>
      <c r="H98" s="389">
        <f t="shared" si="9"/>
        <v>0</v>
      </c>
      <c r="J98" s="467"/>
      <c r="K98" s="467"/>
    </row>
    <row r="99" spans="2:11" s="466" customFormat="1" ht="12">
      <c r="B99" s="948" t="s">
        <v>546</v>
      </c>
      <c r="C99" s="949"/>
      <c r="D99" s="949"/>
      <c r="E99" s="950"/>
      <c r="F99" s="308"/>
      <c r="G99" s="308"/>
      <c r="H99" s="389">
        <f t="shared" si="9"/>
        <v>0</v>
      </c>
      <c r="J99" s="467"/>
      <c r="K99" s="467"/>
    </row>
    <row r="100" spans="2:11" s="466" customFormat="1" ht="12">
      <c r="B100" s="948" t="s">
        <v>547</v>
      </c>
      <c r="C100" s="949"/>
      <c r="D100" s="949"/>
      <c r="E100" s="950"/>
      <c r="F100" s="308"/>
      <c r="G100" s="308"/>
      <c r="H100" s="389">
        <f t="shared" si="9"/>
        <v>0</v>
      </c>
      <c r="J100" s="467"/>
      <c r="K100" s="467"/>
    </row>
    <row r="101" spans="2:11" s="466" customFormat="1" ht="12">
      <c r="B101" s="905" t="s">
        <v>548</v>
      </c>
      <c r="C101" s="906"/>
      <c r="D101" s="906"/>
      <c r="E101" s="907"/>
      <c r="F101" s="308"/>
      <c r="G101" s="308"/>
      <c r="H101" s="469">
        <f t="shared" si="9"/>
        <v>0</v>
      </c>
      <c r="J101" s="467"/>
      <c r="K101" s="467"/>
    </row>
    <row r="102" spans="2:11" s="466" customFormat="1" ht="12">
      <c r="B102" s="871" t="s">
        <v>369</v>
      </c>
      <c r="C102" s="872"/>
      <c r="D102" s="872"/>
      <c r="E102" s="873"/>
      <c r="F102" s="393">
        <f>SUM(F94:F101)</f>
        <v>0</v>
      </c>
      <c r="G102" s="393">
        <f>SUM(G94:G101)</f>
        <v>0</v>
      </c>
      <c r="H102" s="393">
        <f>SUM(H94:H101)</f>
        <v>0</v>
      </c>
      <c r="J102" s="467"/>
      <c r="K102" s="467"/>
    </row>
    <row r="103" spans="2:11" s="466" customFormat="1" ht="12">
      <c r="J103" s="467"/>
      <c r="K103" s="467"/>
    </row>
    <row r="104" spans="2:11" s="466" customFormat="1">
      <c r="B104" s="497" t="s">
        <v>549</v>
      </c>
      <c r="C104" s="454"/>
      <c r="D104" s="470"/>
      <c r="E104" s="470"/>
      <c r="F104" s="470"/>
      <c r="G104" s="470"/>
      <c r="H104" s="470"/>
      <c r="I104" s="470"/>
      <c r="J104" s="467"/>
      <c r="K104" s="467"/>
    </row>
    <row r="105" spans="2:11" s="466" customFormat="1" ht="21.75" customHeight="1">
      <c r="B105" s="934" t="s">
        <v>550</v>
      </c>
      <c r="C105" s="934"/>
      <c r="D105" s="934"/>
      <c r="E105" s="934"/>
      <c r="F105" s="934"/>
      <c r="G105" s="934"/>
      <c r="H105" s="934"/>
      <c r="I105" s="471"/>
      <c r="J105" s="467"/>
      <c r="K105" s="467"/>
    </row>
    <row r="106" spans="2:11">
      <c r="B106" s="786"/>
      <c r="C106" s="786"/>
      <c r="D106" s="786"/>
      <c r="E106" s="786"/>
      <c r="F106" s="786"/>
      <c r="G106" s="786"/>
      <c r="H106" s="786"/>
      <c r="I106" s="472"/>
    </row>
    <row r="107" spans="2:11">
      <c r="B107" s="473" t="s">
        <v>551</v>
      </c>
      <c r="C107" s="786"/>
      <c r="D107" s="786"/>
      <c r="E107" s="786"/>
      <c r="F107" s="786"/>
      <c r="G107" s="786"/>
      <c r="H107" s="786"/>
      <c r="I107" s="472"/>
    </row>
    <row r="108" spans="2:11" ht="38.25">
      <c r="B108" s="935" t="s">
        <v>368</v>
      </c>
      <c r="C108" s="936"/>
      <c r="D108" s="936"/>
      <c r="E108" s="936"/>
      <c r="F108" s="937"/>
      <c r="G108" s="455" t="s">
        <v>638</v>
      </c>
      <c r="H108" s="455" t="s">
        <v>509</v>
      </c>
      <c r="I108" s="472"/>
    </row>
    <row r="109" spans="2:11">
      <c r="B109" s="938" t="s">
        <v>469</v>
      </c>
      <c r="C109" s="939"/>
      <c r="D109" s="939"/>
      <c r="E109" s="939"/>
      <c r="F109" s="940"/>
      <c r="G109" s="304"/>
      <c r="H109" s="468">
        <f>-G109</f>
        <v>0</v>
      </c>
      <c r="I109" s="472"/>
    </row>
    <row r="110" spans="2:11">
      <c r="B110" s="941" t="s">
        <v>470</v>
      </c>
      <c r="C110" s="942"/>
      <c r="D110" s="942"/>
      <c r="E110" s="942"/>
      <c r="F110" s="943"/>
      <c r="G110" s="305"/>
      <c r="H110" s="389">
        <f>-G110</f>
        <v>0</v>
      </c>
      <c r="I110" s="472"/>
    </row>
    <row r="111" spans="2:11">
      <c r="B111" s="941" t="s">
        <v>471</v>
      </c>
      <c r="C111" s="942"/>
      <c r="D111" s="942"/>
      <c r="E111" s="942"/>
      <c r="F111" s="943"/>
      <c r="G111" s="305"/>
      <c r="H111" s="389">
        <f t="shared" ref="H111:H114" si="10">-G111</f>
        <v>0</v>
      </c>
      <c r="I111" s="472"/>
    </row>
    <row r="112" spans="2:11">
      <c r="B112" s="941" t="s">
        <v>462</v>
      </c>
      <c r="C112" s="942"/>
      <c r="D112" s="942"/>
      <c r="E112" s="942"/>
      <c r="F112" s="943"/>
      <c r="G112" s="305"/>
      <c r="H112" s="389">
        <f t="shared" si="10"/>
        <v>0</v>
      </c>
      <c r="I112" s="472"/>
    </row>
    <row r="113" spans="2:12">
      <c r="B113" s="941" t="s">
        <v>473</v>
      </c>
      <c r="C113" s="942"/>
      <c r="D113" s="942"/>
      <c r="E113" s="942"/>
      <c r="F113" s="943"/>
      <c r="G113" s="305"/>
      <c r="H113" s="389">
        <f t="shared" si="10"/>
        <v>0</v>
      </c>
      <c r="I113" s="472"/>
    </row>
    <row r="114" spans="2:12">
      <c r="B114" s="944" t="s">
        <v>465</v>
      </c>
      <c r="C114" s="945"/>
      <c r="D114" s="945"/>
      <c r="E114" s="945"/>
      <c r="F114" s="946"/>
      <c r="G114" s="307"/>
      <c r="H114" s="389">
        <f t="shared" si="10"/>
        <v>0</v>
      </c>
      <c r="I114" s="472"/>
    </row>
    <row r="115" spans="2:12">
      <c r="B115" s="545" t="s">
        <v>369</v>
      </c>
      <c r="C115" s="546"/>
      <c r="D115" s="546"/>
      <c r="E115" s="546"/>
      <c r="F115" s="546"/>
      <c r="G115" s="456">
        <f>SUM(G109:G114)</f>
        <v>0</v>
      </c>
      <c r="H115" s="456">
        <f>SUM(H109:H114)</f>
        <v>0</v>
      </c>
      <c r="I115" s="472"/>
    </row>
    <row r="116" spans="2:12">
      <c r="B116" s="786"/>
      <c r="C116" s="786"/>
      <c r="D116" s="786"/>
      <c r="E116" s="786"/>
      <c r="F116" s="786"/>
      <c r="G116" s="786"/>
      <c r="H116" s="786"/>
      <c r="I116" s="472"/>
    </row>
    <row r="117" spans="2:12" ht="37.5" customHeight="1">
      <c r="B117" s="947" t="s">
        <v>553</v>
      </c>
      <c r="C117" s="947"/>
      <c r="D117" s="947"/>
      <c r="E117" s="947"/>
      <c r="F117" s="947"/>
      <c r="G117" s="947"/>
      <c r="H117" s="947"/>
      <c r="I117" s="472"/>
    </row>
    <row r="118" spans="2:12" ht="38.25">
      <c r="B118" s="892" t="s">
        <v>554</v>
      </c>
      <c r="C118" s="474" t="s">
        <v>555</v>
      </c>
      <c r="D118" s="474" t="s">
        <v>556</v>
      </c>
      <c r="E118" s="474" t="s">
        <v>557</v>
      </c>
      <c r="F118" s="474" t="s">
        <v>558</v>
      </c>
      <c r="G118" s="474" t="s">
        <v>559</v>
      </c>
      <c r="H118" s="474" t="s">
        <v>509</v>
      </c>
      <c r="I118" s="472"/>
    </row>
    <row r="119" spans="2:12">
      <c r="B119" s="892"/>
      <c r="C119" s="475" t="s">
        <v>560</v>
      </c>
      <c r="D119" s="475" t="s">
        <v>561</v>
      </c>
      <c r="E119" s="475" t="s">
        <v>562</v>
      </c>
      <c r="F119" s="475" t="s">
        <v>563</v>
      </c>
      <c r="G119" s="475" t="s">
        <v>564</v>
      </c>
      <c r="H119" s="476" t="s">
        <v>565</v>
      </c>
      <c r="I119" s="472"/>
    </row>
    <row r="120" spans="2:12">
      <c r="B120" s="477" t="s">
        <v>566</v>
      </c>
      <c r="C120" s="516"/>
      <c r="D120" s="516"/>
      <c r="E120" s="516"/>
      <c r="F120" s="478">
        <f t="shared" ref="F120:F125" si="11">+(C120+D120+E120)/3</f>
        <v>0</v>
      </c>
      <c r="G120" s="516"/>
      <c r="H120" s="480">
        <f t="shared" ref="H120:H125" si="12">(+G120*(100-F120)/100)</f>
        <v>0</v>
      </c>
      <c r="I120" s="472"/>
      <c r="L120" s="481"/>
    </row>
    <row r="121" spans="2:12">
      <c r="B121" s="482" t="s">
        <v>567</v>
      </c>
      <c r="C121" s="517"/>
      <c r="D121" s="517"/>
      <c r="E121" s="517"/>
      <c r="F121" s="479">
        <f t="shared" si="11"/>
        <v>0</v>
      </c>
      <c r="G121" s="517"/>
      <c r="H121" s="480">
        <f t="shared" si="12"/>
        <v>0</v>
      </c>
      <c r="I121" s="472"/>
    </row>
    <row r="122" spans="2:12">
      <c r="B122" s="482" t="s">
        <v>568</v>
      </c>
      <c r="C122" s="517"/>
      <c r="D122" s="517"/>
      <c r="E122" s="517"/>
      <c r="F122" s="479">
        <f t="shared" si="11"/>
        <v>0</v>
      </c>
      <c r="G122" s="517"/>
      <c r="H122" s="480">
        <f t="shared" si="12"/>
        <v>0</v>
      </c>
      <c r="I122" s="472"/>
    </row>
    <row r="123" spans="2:12">
      <c r="B123" s="482" t="s">
        <v>569</v>
      </c>
      <c r="C123" s="517"/>
      <c r="D123" s="517"/>
      <c r="E123" s="517"/>
      <c r="F123" s="479">
        <f t="shared" si="11"/>
        <v>0</v>
      </c>
      <c r="G123" s="517"/>
      <c r="H123" s="480">
        <f t="shared" si="12"/>
        <v>0</v>
      </c>
      <c r="I123" s="472"/>
    </row>
    <row r="124" spans="2:12">
      <c r="B124" s="482" t="s">
        <v>570</v>
      </c>
      <c r="C124" s="517"/>
      <c r="D124" s="517"/>
      <c r="E124" s="517"/>
      <c r="F124" s="479">
        <f t="shared" si="11"/>
        <v>0</v>
      </c>
      <c r="G124" s="517"/>
      <c r="H124" s="480">
        <f t="shared" si="12"/>
        <v>0</v>
      </c>
      <c r="I124" s="472"/>
    </row>
    <row r="125" spans="2:12">
      <c r="B125" s="483" t="s">
        <v>571</v>
      </c>
      <c r="C125" s="517"/>
      <c r="D125" s="518"/>
      <c r="E125" s="518"/>
      <c r="F125" s="484">
        <f t="shared" si="11"/>
        <v>0</v>
      </c>
      <c r="G125" s="518"/>
      <c r="H125" s="480">
        <f t="shared" si="12"/>
        <v>0</v>
      </c>
      <c r="I125" s="472"/>
    </row>
    <row r="126" spans="2:12" s="454" customFormat="1">
      <c r="B126" s="795" t="s">
        <v>369</v>
      </c>
      <c r="C126" s="485"/>
      <c r="D126" s="485"/>
      <c r="E126" s="485"/>
      <c r="F126" s="485"/>
      <c r="G126" s="485">
        <f>SUM(G120:G125)</f>
        <v>0</v>
      </c>
      <c r="H126" s="486">
        <f>SUM(H120:H125)</f>
        <v>0</v>
      </c>
      <c r="I126" s="487"/>
      <c r="J126" s="488"/>
      <c r="K126" s="488"/>
    </row>
    <row r="127" spans="2:12">
      <c r="B127" s="786"/>
      <c r="C127" s="786"/>
      <c r="D127" s="786"/>
      <c r="E127" s="786"/>
      <c r="F127" s="786"/>
      <c r="G127" s="786"/>
      <c r="H127" s="786"/>
      <c r="I127" s="472"/>
    </row>
    <row r="128" spans="2:12" s="466" customFormat="1">
      <c r="B128" s="497" t="s">
        <v>572</v>
      </c>
      <c r="C128" s="454"/>
      <c r="D128" s="470"/>
      <c r="E128" s="470"/>
      <c r="F128" s="470"/>
      <c r="J128" s="467"/>
      <c r="K128" s="467"/>
    </row>
    <row r="129" spans="2:11" s="466" customFormat="1" ht="60">
      <c r="B129" s="874" t="s">
        <v>368</v>
      </c>
      <c r="C129" s="875"/>
      <c r="D129" s="875"/>
      <c r="E129" s="876"/>
      <c r="F129" s="788" t="s">
        <v>573</v>
      </c>
      <c r="G129" s="788" t="s">
        <v>574</v>
      </c>
      <c r="H129" s="788" t="s">
        <v>509</v>
      </c>
      <c r="J129" s="467"/>
      <c r="K129" s="467"/>
    </row>
    <row r="130" spans="2:11" s="466" customFormat="1" ht="12">
      <c r="B130" s="985"/>
      <c r="C130" s="986"/>
      <c r="D130" s="986"/>
      <c r="E130" s="987"/>
      <c r="F130" s="311"/>
      <c r="G130" s="311"/>
      <c r="H130" s="489">
        <f t="shared" ref="H130:H131" si="13">+F130-G130</f>
        <v>0</v>
      </c>
      <c r="J130" s="467"/>
      <c r="K130" s="467"/>
    </row>
    <row r="131" spans="2:11" s="466" customFormat="1" ht="12">
      <c r="B131" s="928"/>
      <c r="C131" s="929"/>
      <c r="D131" s="929"/>
      <c r="E131" s="930"/>
      <c r="F131" s="311"/>
      <c r="G131" s="311"/>
      <c r="H131" s="490">
        <f t="shared" si="13"/>
        <v>0</v>
      </c>
      <c r="J131" s="467"/>
      <c r="K131" s="467"/>
    </row>
    <row r="132" spans="2:11" s="466" customFormat="1" ht="12">
      <c r="B132" s="931"/>
      <c r="C132" s="932"/>
      <c r="D132" s="932"/>
      <c r="E132" s="933"/>
      <c r="F132" s="311"/>
      <c r="G132" s="311"/>
      <c r="H132" s="787">
        <f>+F132-G132</f>
        <v>0</v>
      </c>
      <c r="J132" s="467"/>
      <c r="K132" s="467"/>
    </row>
    <row r="133" spans="2:11" s="466" customFormat="1" ht="12">
      <c r="B133" s="871" t="s">
        <v>369</v>
      </c>
      <c r="C133" s="872"/>
      <c r="D133" s="872"/>
      <c r="E133" s="873"/>
      <c r="F133" s="491">
        <f>SUM(F130:F132)</f>
        <v>0</v>
      </c>
      <c r="G133" s="491">
        <f t="shared" ref="G133:H133" si="14">SUM(G130:G132)</f>
        <v>0</v>
      </c>
      <c r="H133" s="491">
        <f t="shared" si="14"/>
        <v>0</v>
      </c>
      <c r="J133" s="467"/>
      <c r="K133" s="467"/>
    </row>
    <row r="134" spans="2:11" s="466" customFormat="1" ht="12">
      <c r="B134" s="471"/>
      <c r="C134" s="471"/>
      <c r="D134" s="471"/>
      <c r="E134" s="471"/>
      <c r="F134" s="471"/>
      <c r="J134" s="467"/>
      <c r="K134" s="467"/>
    </row>
    <row r="135" spans="2:11" s="466" customFormat="1">
      <c r="B135" s="497" t="s">
        <v>575</v>
      </c>
      <c r="C135" s="454"/>
      <c r="J135" s="467"/>
      <c r="K135" s="467"/>
    </row>
    <row r="136" spans="2:11" s="466" customFormat="1" ht="12">
      <c r="B136" s="874" t="s">
        <v>368</v>
      </c>
      <c r="C136" s="875"/>
      <c r="D136" s="875"/>
      <c r="E136" s="875"/>
      <c r="F136" s="876"/>
      <c r="G136" s="788" t="s">
        <v>477</v>
      </c>
      <c r="H136" s="788" t="s">
        <v>509</v>
      </c>
      <c r="J136" s="467"/>
      <c r="K136" s="467"/>
    </row>
    <row r="137" spans="2:11" s="466" customFormat="1" ht="12">
      <c r="B137" s="925" t="s">
        <v>576</v>
      </c>
      <c r="C137" s="926"/>
      <c r="D137" s="926"/>
      <c r="E137" s="926"/>
      <c r="F137" s="927"/>
      <c r="G137" s="312"/>
      <c r="H137" s="492">
        <f>-G137</f>
        <v>0</v>
      </c>
      <c r="J137" s="467"/>
      <c r="K137" s="467"/>
    </row>
    <row r="138" spans="2:11" s="466" customFormat="1" ht="12">
      <c r="B138" s="871" t="s">
        <v>369</v>
      </c>
      <c r="C138" s="872"/>
      <c r="D138" s="872"/>
      <c r="E138" s="872"/>
      <c r="F138" s="872"/>
      <c r="G138" s="873"/>
      <c r="H138" s="393">
        <f>+H137</f>
        <v>0</v>
      </c>
      <c r="J138" s="467"/>
      <c r="K138" s="467"/>
    </row>
    <row r="139" spans="2:11" s="466" customFormat="1" ht="12">
      <c r="J139" s="467"/>
      <c r="K139" s="467"/>
    </row>
    <row r="140" spans="2:11" s="466" customFormat="1">
      <c r="B140" s="497" t="s">
        <v>577</v>
      </c>
      <c r="C140" s="454"/>
      <c r="D140" s="465"/>
      <c r="E140" s="465"/>
      <c r="F140" s="465"/>
      <c r="J140" s="467"/>
      <c r="K140" s="467"/>
    </row>
    <row r="141" spans="2:11" s="466" customFormat="1" ht="12">
      <c r="B141" s="874" t="s">
        <v>368</v>
      </c>
      <c r="C141" s="875"/>
      <c r="D141" s="875"/>
      <c r="E141" s="875"/>
      <c r="F141" s="876"/>
      <c r="G141" s="788" t="s">
        <v>477</v>
      </c>
      <c r="H141" s="788" t="s">
        <v>509</v>
      </c>
      <c r="J141" s="467"/>
      <c r="K141" s="467"/>
    </row>
    <row r="142" spans="2:11" s="466" customFormat="1" ht="25.5" customHeight="1">
      <c r="B142" s="868" t="s">
        <v>578</v>
      </c>
      <c r="C142" s="869"/>
      <c r="D142" s="869"/>
      <c r="E142" s="869"/>
      <c r="F142" s="870"/>
      <c r="G142" s="313"/>
      <c r="H142" s="493">
        <f>-G142</f>
        <v>0</v>
      </c>
      <c r="J142" s="467"/>
      <c r="K142" s="467"/>
    </row>
    <row r="143" spans="2:11" s="466" customFormat="1" ht="12">
      <c r="B143" s="871" t="s">
        <v>369</v>
      </c>
      <c r="C143" s="872"/>
      <c r="D143" s="872"/>
      <c r="E143" s="872"/>
      <c r="F143" s="872"/>
      <c r="G143" s="873"/>
      <c r="H143" s="393">
        <f>+H142</f>
        <v>0</v>
      </c>
      <c r="J143" s="467"/>
      <c r="K143" s="467"/>
    </row>
    <row r="144" spans="2:11" s="466" customFormat="1" ht="12">
      <c r="J144" s="467"/>
      <c r="K144" s="467"/>
    </row>
    <row r="145" spans="2:11" s="466" customFormat="1">
      <c r="B145" s="497" t="s">
        <v>579</v>
      </c>
      <c r="C145" s="454"/>
      <c r="D145" s="465"/>
      <c r="E145" s="465"/>
      <c r="F145" s="465"/>
      <c r="J145" s="467"/>
      <c r="K145" s="467"/>
    </row>
    <row r="146" spans="2:11" s="466" customFormat="1" ht="72">
      <c r="B146" s="874" t="s">
        <v>368</v>
      </c>
      <c r="C146" s="876"/>
      <c r="D146" s="788" t="s">
        <v>580</v>
      </c>
      <c r="E146" s="788" t="s">
        <v>581</v>
      </c>
      <c r="F146" s="788" t="s">
        <v>582</v>
      </c>
      <c r="G146" s="788" t="s">
        <v>458</v>
      </c>
      <c r="H146" s="788" t="s">
        <v>509</v>
      </c>
      <c r="J146" s="467"/>
      <c r="K146" s="467"/>
    </row>
    <row r="147" spans="2:11" s="466" customFormat="1" ht="12">
      <c r="B147" s="877"/>
      <c r="C147" s="879"/>
      <c r="D147" s="308"/>
      <c r="E147" s="308"/>
      <c r="F147" s="494">
        <f>+D147*E147/100</f>
        <v>0</v>
      </c>
      <c r="G147" s="308"/>
      <c r="H147" s="468">
        <f>+F147-G147</f>
        <v>0</v>
      </c>
      <c r="J147" s="467"/>
      <c r="K147" s="467"/>
    </row>
    <row r="148" spans="2:11" s="466" customFormat="1" ht="12">
      <c r="B148" s="862"/>
      <c r="C148" s="864"/>
      <c r="D148" s="308"/>
      <c r="E148" s="308"/>
      <c r="F148" s="495">
        <f t="shared" ref="F148:F149" si="15">+D148*E148/100</f>
        <v>0</v>
      </c>
      <c r="G148" s="308"/>
      <c r="H148" s="389">
        <f>+F148-G148</f>
        <v>0</v>
      </c>
      <c r="J148" s="467"/>
      <c r="K148" s="467"/>
    </row>
    <row r="149" spans="2:11" s="466" customFormat="1" ht="12">
      <c r="B149" s="880"/>
      <c r="C149" s="882"/>
      <c r="D149" s="308"/>
      <c r="E149" s="308"/>
      <c r="F149" s="496">
        <f t="shared" si="15"/>
        <v>0</v>
      </c>
      <c r="G149" s="308"/>
      <c r="H149" s="469">
        <f>+F149-G149</f>
        <v>0</v>
      </c>
      <c r="J149" s="467"/>
      <c r="K149" s="467"/>
    </row>
    <row r="150" spans="2:11" s="466" customFormat="1" ht="12">
      <c r="B150" s="871" t="s">
        <v>369</v>
      </c>
      <c r="C150" s="873"/>
      <c r="D150" s="393">
        <f>SUM(D147:D149)</f>
        <v>0</v>
      </c>
      <c r="E150" s="393"/>
      <c r="F150" s="393">
        <f>SUM(F147:F149)</f>
        <v>0</v>
      </c>
      <c r="G150" s="393">
        <f>SUM(G147:G149)</f>
        <v>0</v>
      </c>
      <c r="H150" s="393">
        <f>SUM(H147:H149)</f>
        <v>0</v>
      </c>
      <c r="J150" s="467"/>
      <c r="K150" s="467"/>
    </row>
    <row r="151" spans="2:11" s="466" customFormat="1" ht="12">
      <c r="J151" s="467"/>
      <c r="K151" s="467"/>
    </row>
    <row r="152" spans="2:11" s="466" customFormat="1">
      <c r="B152" s="497" t="s">
        <v>583</v>
      </c>
      <c r="C152" s="454"/>
      <c r="D152" s="497"/>
      <c r="E152" s="497"/>
      <c r="F152" s="497"/>
      <c r="J152" s="467"/>
      <c r="K152" s="467"/>
    </row>
    <row r="153" spans="2:11" s="466" customFormat="1" ht="72">
      <c r="B153" s="923" t="s">
        <v>368</v>
      </c>
      <c r="C153" s="923"/>
      <c r="D153" s="923"/>
      <c r="E153" s="923"/>
      <c r="F153" s="788" t="s">
        <v>584</v>
      </c>
      <c r="G153" s="788" t="s">
        <v>585</v>
      </c>
      <c r="H153" s="788" t="s">
        <v>509</v>
      </c>
      <c r="J153" s="467"/>
      <c r="K153" s="467"/>
    </row>
    <row r="154" spans="2:11" s="466" customFormat="1" ht="12" customHeight="1">
      <c r="B154" s="924" t="s">
        <v>586</v>
      </c>
      <c r="C154" s="924"/>
      <c r="D154" s="924"/>
      <c r="E154" s="924"/>
      <c r="F154" s="317"/>
      <c r="G154" s="317"/>
      <c r="H154" s="489">
        <f>-F154+G154</f>
        <v>0</v>
      </c>
      <c r="J154" s="467"/>
      <c r="K154" s="467"/>
    </row>
    <row r="155" spans="2:11" s="466" customFormat="1" ht="12">
      <c r="B155" s="923" t="s">
        <v>369</v>
      </c>
      <c r="C155" s="923"/>
      <c r="D155" s="923"/>
      <c r="E155" s="923"/>
      <c r="F155" s="498">
        <f>+F154</f>
        <v>0</v>
      </c>
      <c r="G155" s="498">
        <f>+G154</f>
        <v>0</v>
      </c>
      <c r="H155" s="491">
        <f>+H154</f>
        <v>0</v>
      </c>
      <c r="J155" s="467"/>
      <c r="K155" s="467"/>
    </row>
    <row r="156" spans="2:11" s="466" customFormat="1" ht="12">
      <c r="J156" s="467"/>
      <c r="K156" s="467"/>
    </row>
    <row r="157" spans="2:11" s="466" customFormat="1">
      <c r="B157" s="497" t="s">
        <v>587</v>
      </c>
      <c r="C157" s="454"/>
      <c r="D157" s="465"/>
      <c r="E157" s="465"/>
      <c r="F157" s="465"/>
      <c r="J157" s="467"/>
      <c r="K157" s="467"/>
    </row>
    <row r="158" spans="2:11" s="466" customFormat="1" ht="12">
      <c r="B158" s="874" t="s">
        <v>368</v>
      </c>
      <c r="C158" s="875"/>
      <c r="D158" s="875"/>
      <c r="E158" s="875"/>
      <c r="F158" s="876"/>
      <c r="G158" s="788" t="s">
        <v>477</v>
      </c>
      <c r="H158" s="788" t="s">
        <v>509</v>
      </c>
      <c r="J158" s="467"/>
      <c r="K158" s="467"/>
    </row>
    <row r="159" spans="2:11" s="466" customFormat="1" ht="12" customHeight="1">
      <c r="B159" s="499" t="s">
        <v>588</v>
      </c>
      <c r="C159" s="868" t="s">
        <v>589</v>
      </c>
      <c r="D159" s="869"/>
      <c r="E159" s="869"/>
      <c r="F159" s="870"/>
      <c r="G159" s="318"/>
      <c r="H159" s="500">
        <f>+G159</f>
        <v>0</v>
      </c>
      <c r="J159" s="467"/>
      <c r="K159" s="467"/>
    </row>
    <row r="160" spans="2:11" s="466" customFormat="1" ht="12" customHeight="1">
      <c r="B160" s="501" t="s">
        <v>590</v>
      </c>
      <c r="C160" s="868" t="s">
        <v>591</v>
      </c>
      <c r="D160" s="869"/>
      <c r="E160" s="869"/>
      <c r="F160" s="870"/>
      <c r="G160" s="318"/>
      <c r="H160" s="500">
        <f>-G160</f>
        <v>0</v>
      </c>
      <c r="J160" s="467"/>
      <c r="K160" s="467"/>
    </row>
    <row r="161" spans="2:11" s="466" customFormat="1" ht="12">
      <c r="B161" s="896" t="s">
        <v>592</v>
      </c>
      <c r="C161" s="865" t="s">
        <v>593</v>
      </c>
      <c r="D161" s="866"/>
      <c r="E161" s="866"/>
      <c r="F161" s="867"/>
      <c r="G161" s="317"/>
      <c r="H161" s="914">
        <f>+G162-G161</f>
        <v>0</v>
      </c>
      <c r="J161" s="467"/>
      <c r="K161" s="467"/>
    </row>
    <row r="162" spans="2:11" s="466" customFormat="1" ht="12">
      <c r="B162" s="897"/>
      <c r="C162" s="883" t="s">
        <v>594</v>
      </c>
      <c r="D162" s="884"/>
      <c r="E162" s="884"/>
      <c r="F162" s="885"/>
      <c r="G162" s="319"/>
      <c r="H162" s="915"/>
      <c r="J162" s="467"/>
      <c r="K162" s="467"/>
    </row>
    <row r="163" spans="2:11" s="466" customFormat="1" ht="15" customHeight="1">
      <c r="B163" s="916" t="s">
        <v>595</v>
      </c>
      <c r="C163" s="893" t="s">
        <v>596</v>
      </c>
      <c r="D163" s="894"/>
      <c r="E163" s="894"/>
      <c r="F163" s="895"/>
      <c r="G163" s="317"/>
      <c r="H163" s="918">
        <f>+G163-G164</f>
        <v>0</v>
      </c>
      <c r="J163" s="467"/>
      <c r="K163" s="467"/>
    </row>
    <row r="164" spans="2:11" s="466" customFormat="1" ht="12">
      <c r="B164" s="917"/>
      <c r="C164" s="920" t="s">
        <v>597</v>
      </c>
      <c r="D164" s="921"/>
      <c r="E164" s="921"/>
      <c r="F164" s="922"/>
      <c r="G164" s="319"/>
      <c r="H164" s="919"/>
      <c r="J164" s="467"/>
      <c r="K164" s="467"/>
    </row>
    <row r="165" spans="2:11" s="466" customFormat="1">
      <c r="B165" s="502" t="s">
        <v>598</v>
      </c>
      <c r="C165" s="898" t="s">
        <v>599</v>
      </c>
      <c r="D165" s="899"/>
      <c r="E165" s="899"/>
      <c r="F165" s="900"/>
      <c r="G165" s="318"/>
      <c r="H165" s="787">
        <f>-G165</f>
        <v>0</v>
      </c>
      <c r="J165" s="467"/>
      <c r="K165" s="467"/>
    </row>
    <row r="166" spans="2:11" s="466" customFormat="1" ht="12">
      <c r="B166" s="871" t="s">
        <v>369</v>
      </c>
      <c r="C166" s="872"/>
      <c r="D166" s="872"/>
      <c r="E166" s="872"/>
      <c r="F166" s="872"/>
      <c r="G166" s="873"/>
      <c r="H166" s="393">
        <f>SUM(H159:H165)</f>
        <v>0</v>
      </c>
      <c r="J166" s="467"/>
      <c r="K166" s="467"/>
    </row>
    <row r="167" spans="2:11" s="505" customFormat="1" ht="12">
      <c r="B167" s="503"/>
      <c r="C167" s="503"/>
      <c r="D167" s="503"/>
      <c r="E167" s="503"/>
      <c r="F167" s="503"/>
      <c r="G167" s="503"/>
      <c r="H167" s="504"/>
    </row>
    <row r="168" spans="2:11" s="466" customFormat="1">
      <c r="B168" s="497" t="s">
        <v>600</v>
      </c>
      <c r="C168" s="454"/>
      <c r="D168" s="465"/>
      <c r="E168" s="465"/>
      <c r="J168" s="467"/>
      <c r="K168" s="467"/>
    </row>
    <row r="169" spans="2:11" s="466" customFormat="1" ht="12">
      <c r="B169" s="506" t="s">
        <v>368</v>
      </c>
      <c r="C169" s="507"/>
      <c r="D169" s="507"/>
      <c r="E169" s="507"/>
      <c r="F169" s="507"/>
      <c r="G169" s="788" t="s">
        <v>477</v>
      </c>
      <c r="H169" s="788" t="s">
        <v>509</v>
      </c>
      <c r="J169" s="467"/>
      <c r="K169" s="467"/>
    </row>
    <row r="170" spans="2:11" s="466" customFormat="1" ht="12">
      <c r="B170" s="908" t="s">
        <v>601</v>
      </c>
      <c r="C170" s="909"/>
      <c r="D170" s="909"/>
      <c r="E170" s="909"/>
      <c r="F170" s="910"/>
      <c r="G170" s="317"/>
      <c r="H170" s="489">
        <f>-G170</f>
        <v>0</v>
      </c>
      <c r="J170" s="467"/>
      <c r="K170" s="467"/>
    </row>
    <row r="171" spans="2:11" s="466" customFormat="1" ht="24.75" customHeight="1">
      <c r="B171" s="905" t="s">
        <v>602</v>
      </c>
      <c r="C171" s="906"/>
      <c r="D171" s="906"/>
      <c r="E171" s="906"/>
      <c r="F171" s="907"/>
      <c r="G171" s="319"/>
      <c r="H171" s="787">
        <f>-G171</f>
        <v>0</v>
      </c>
      <c r="J171" s="467"/>
      <c r="K171" s="467"/>
    </row>
    <row r="172" spans="2:11" s="466" customFormat="1" ht="12">
      <c r="B172" s="871" t="s">
        <v>369</v>
      </c>
      <c r="C172" s="872"/>
      <c r="D172" s="872"/>
      <c r="E172" s="872"/>
      <c r="F172" s="872"/>
      <c r="G172" s="873"/>
      <c r="H172" s="393">
        <f>SUM(H170:H171)</f>
        <v>0</v>
      </c>
      <c r="J172" s="467"/>
      <c r="K172" s="467"/>
    </row>
    <row r="173" spans="2:11" s="466" customFormat="1" ht="12">
      <c r="J173" s="467"/>
      <c r="K173" s="467"/>
    </row>
    <row r="174" spans="2:11" s="466" customFormat="1">
      <c r="B174" s="497" t="s">
        <v>603</v>
      </c>
      <c r="C174" s="454"/>
      <c r="D174" s="465"/>
      <c r="E174" s="465"/>
      <c r="F174" s="465"/>
      <c r="J174" s="467"/>
      <c r="K174" s="467"/>
    </row>
    <row r="175" spans="2:11" s="466" customFormat="1" ht="12">
      <c r="B175" s="874" t="s">
        <v>368</v>
      </c>
      <c r="C175" s="875"/>
      <c r="D175" s="875"/>
      <c r="E175" s="875"/>
      <c r="F175" s="876"/>
      <c r="G175" s="508" t="s">
        <v>477</v>
      </c>
      <c r="H175" s="788" t="s">
        <v>509</v>
      </c>
      <c r="J175" s="467"/>
      <c r="K175" s="467"/>
    </row>
    <row r="176" spans="2:11" s="509" customFormat="1" ht="12">
      <c r="B176" s="908" t="s">
        <v>604</v>
      </c>
      <c r="C176" s="909"/>
      <c r="D176" s="909"/>
      <c r="E176" s="909"/>
      <c r="F176" s="910"/>
      <c r="G176" s="317"/>
      <c r="H176" s="489">
        <f>-G176</f>
        <v>0</v>
      </c>
      <c r="J176" s="510"/>
      <c r="K176" s="510"/>
    </row>
    <row r="177" spans="2:11" s="509" customFormat="1" ht="12">
      <c r="B177" s="905" t="s">
        <v>605</v>
      </c>
      <c r="C177" s="906"/>
      <c r="D177" s="906"/>
      <c r="E177" s="906"/>
      <c r="F177" s="907"/>
      <c r="G177" s="319"/>
      <c r="H177" s="787">
        <f>-G177</f>
        <v>0</v>
      </c>
      <c r="J177" s="510"/>
      <c r="K177" s="510"/>
    </row>
    <row r="178" spans="2:11" s="466" customFormat="1" ht="12">
      <c r="B178" s="871" t="s">
        <v>369</v>
      </c>
      <c r="C178" s="872"/>
      <c r="D178" s="872"/>
      <c r="E178" s="872"/>
      <c r="F178" s="872"/>
      <c r="G178" s="873"/>
      <c r="H178" s="393">
        <f>SUM(H176:H177)</f>
        <v>0</v>
      </c>
      <c r="J178" s="467"/>
      <c r="K178" s="467"/>
    </row>
    <row r="179" spans="2:11" s="466" customFormat="1" ht="12">
      <c r="J179" s="467"/>
      <c r="K179" s="467"/>
    </row>
    <row r="180" spans="2:11" s="466" customFormat="1">
      <c r="B180" s="497" t="s">
        <v>606</v>
      </c>
      <c r="C180" s="454"/>
      <c r="D180" s="465"/>
      <c r="J180" s="467"/>
      <c r="K180" s="467"/>
    </row>
    <row r="181" spans="2:11" s="466" customFormat="1" ht="12">
      <c r="B181" s="874" t="s">
        <v>368</v>
      </c>
      <c r="C181" s="875"/>
      <c r="D181" s="875"/>
      <c r="E181" s="875"/>
      <c r="F181" s="876"/>
      <c r="G181" s="508" t="s">
        <v>477</v>
      </c>
      <c r="H181" s="788" t="s">
        <v>509</v>
      </c>
      <c r="J181" s="467"/>
      <c r="K181" s="467"/>
    </row>
    <row r="182" spans="2:11" s="466" customFormat="1" ht="12" customHeight="1">
      <c r="B182" s="865" t="s">
        <v>607</v>
      </c>
      <c r="C182" s="866"/>
      <c r="D182" s="866"/>
      <c r="E182" s="866"/>
      <c r="F182" s="867"/>
      <c r="G182" s="309"/>
      <c r="H182" s="468">
        <f>+G182</f>
        <v>0</v>
      </c>
      <c r="J182" s="467"/>
      <c r="K182" s="467"/>
    </row>
    <row r="183" spans="2:11" s="466" customFormat="1" ht="12">
      <c r="B183" s="883" t="s">
        <v>608</v>
      </c>
      <c r="C183" s="884"/>
      <c r="D183" s="884"/>
      <c r="E183" s="884"/>
      <c r="F183" s="885"/>
      <c r="G183" s="310"/>
      <c r="H183" s="469">
        <f>-G183</f>
        <v>0</v>
      </c>
      <c r="J183" s="467"/>
      <c r="K183" s="467"/>
    </row>
    <row r="184" spans="2:11" s="466" customFormat="1" ht="12">
      <c r="B184" s="871" t="s">
        <v>369</v>
      </c>
      <c r="C184" s="872"/>
      <c r="D184" s="872"/>
      <c r="E184" s="872"/>
      <c r="F184" s="872"/>
      <c r="G184" s="873"/>
      <c r="H184" s="393">
        <f>SUM(H182:H183)</f>
        <v>0</v>
      </c>
      <c r="J184" s="467"/>
      <c r="K184" s="467"/>
    </row>
    <row r="185" spans="2:11" s="466" customFormat="1" ht="12">
      <c r="J185" s="467"/>
      <c r="K185" s="467"/>
    </row>
    <row r="186" spans="2:11" s="466" customFormat="1">
      <c r="B186" s="497" t="s">
        <v>609</v>
      </c>
      <c r="C186" s="454"/>
      <c r="D186" s="465"/>
      <c r="E186" s="465"/>
      <c r="F186" s="465"/>
      <c r="J186" s="467"/>
      <c r="K186" s="467"/>
    </row>
    <row r="187" spans="2:11" s="466" customFormat="1" ht="72">
      <c r="B187" s="874" t="s">
        <v>368</v>
      </c>
      <c r="C187" s="875"/>
      <c r="D187" s="875"/>
      <c r="E187" s="876"/>
      <c r="F187" s="788" t="s">
        <v>610</v>
      </c>
      <c r="G187" s="788" t="s">
        <v>611</v>
      </c>
      <c r="H187" s="788" t="s">
        <v>509</v>
      </c>
      <c r="J187" s="467"/>
      <c r="K187" s="467"/>
    </row>
    <row r="188" spans="2:11" s="466" customFormat="1" ht="12">
      <c r="B188" s="868" t="s">
        <v>612</v>
      </c>
      <c r="C188" s="869"/>
      <c r="D188" s="869"/>
      <c r="E188" s="870"/>
      <c r="F188" s="320"/>
      <c r="G188" s="320"/>
      <c r="H188" s="511">
        <f>-F188+G188</f>
        <v>0</v>
      </c>
      <c r="J188" s="467"/>
      <c r="K188" s="467"/>
    </row>
    <row r="189" spans="2:11" s="466" customFormat="1" ht="12">
      <c r="B189" s="911" t="s">
        <v>613</v>
      </c>
      <c r="C189" s="912"/>
      <c r="D189" s="912"/>
      <c r="E189" s="912"/>
      <c r="F189" s="913"/>
      <c r="G189" s="320"/>
      <c r="H189" s="512">
        <f>+G189</f>
        <v>0</v>
      </c>
      <c r="J189" s="467"/>
      <c r="K189" s="467"/>
    </row>
    <row r="190" spans="2:11" s="466" customFormat="1" ht="12">
      <c r="B190" s="871" t="s">
        <v>369</v>
      </c>
      <c r="C190" s="872"/>
      <c r="D190" s="872"/>
      <c r="E190" s="872"/>
      <c r="F190" s="872"/>
      <c r="G190" s="873"/>
      <c r="H190" s="393">
        <f>SUM(H188:H189)</f>
        <v>0</v>
      </c>
      <c r="J190" s="467"/>
      <c r="K190" s="467"/>
    </row>
    <row r="191" spans="2:11" s="513" customFormat="1" ht="12">
      <c r="J191" s="514"/>
      <c r="K191" s="514"/>
    </row>
    <row r="192" spans="2:11" s="466" customFormat="1">
      <c r="B192" s="497" t="s">
        <v>614</v>
      </c>
      <c r="C192" s="454"/>
      <c r="D192" s="465"/>
      <c r="E192" s="465"/>
      <c r="F192" s="465"/>
      <c r="J192" s="467"/>
      <c r="K192" s="467"/>
    </row>
    <row r="193" spans="2:11" s="466" customFormat="1" ht="48">
      <c r="B193" s="874" t="s">
        <v>368</v>
      </c>
      <c r="C193" s="875"/>
      <c r="D193" s="875"/>
      <c r="E193" s="876"/>
      <c r="F193" s="788" t="s">
        <v>615</v>
      </c>
      <c r="G193" s="788" t="s">
        <v>616</v>
      </c>
      <c r="H193" s="788" t="s">
        <v>509</v>
      </c>
      <c r="J193" s="467"/>
      <c r="K193" s="467"/>
    </row>
    <row r="194" spans="2:11" s="466" customFormat="1" ht="12">
      <c r="B194" s="868" t="s">
        <v>617</v>
      </c>
      <c r="C194" s="869"/>
      <c r="D194" s="869"/>
      <c r="E194" s="870"/>
      <c r="F194" s="320"/>
      <c r="G194" s="320"/>
      <c r="H194" s="511">
        <f>-F194+G194</f>
        <v>0</v>
      </c>
      <c r="J194" s="467"/>
      <c r="K194" s="467"/>
    </row>
    <row r="195" spans="2:11" s="466" customFormat="1" ht="12">
      <c r="B195" s="868" t="s">
        <v>618</v>
      </c>
      <c r="C195" s="869"/>
      <c r="D195" s="869"/>
      <c r="E195" s="869"/>
      <c r="F195" s="870"/>
      <c r="G195" s="320"/>
      <c r="H195" s="493">
        <f>+G195</f>
        <v>0</v>
      </c>
      <c r="J195" s="467"/>
      <c r="K195" s="467"/>
    </row>
    <row r="196" spans="2:11" s="466" customFormat="1" ht="12">
      <c r="B196" s="871" t="s">
        <v>369</v>
      </c>
      <c r="C196" s="872"/>
      <c r="D196" s="872"/>
      <c r="E196" s="872"/>
      <c r="F196" s="872"/>
      <c r="G196" s="873"/>
      <c r="H196" s="393">
        <f>SUM(H194:H195)</f>
        <v>0</v>
      </c>
      <c r="J196" s="467"/>
      <c r="K196" s="467"/>
    </row>
    <row r="197" spans="2:11" s="466" customFormat="1" ht="12">
      <c r="J197" s="467"/>
      <c r="K197" s="467"/>
    </row>
    <row r="198" spans="2:11" s="466" customFormat="1">
      <c r="B198" s="497" t="s">
        <v>619</v>
      </c>
      <c r="C198" s="454"/>
      <c r="D198" s="465"/>
      <c r="E198" s="465"/>
      <c r="F198" s="465"/>
      <c r="J198" s="467"/>
      <c r="K198" s="467"/>
    </row>
    <row r="199" spans="2:11" s="466" customFormat="1" ht="48">
      <c r="B199" s="874" t="s">
        <v>368</v>
      </c>
      <c r="C199" s="875"/>
      <c r="D199" s="875"/>
      <c r="E199" s="876"/>
      <c r="F199" s="788" t="s">
        <v>620</v>
      </c>
      <c r="G199" s="788" t="s">
        <v>621</v>
      </c>
      <c r="H199" s="788" t="s">
        <v>509</v>
      </c>
      <c r="J199" s="467"/>
      <c r="K199" s="467"/>
    </row>
    <row r="200" spans="2:11" s="466" customFormat="1" ht="12">
      <c r="B200" s="877"/>
      <c r="C200" s="878"/>
      <c r="D200" s="878"/>
      <c r="E200" s="879"/>
      <c r="F200" s="309"/>
      <c r="G200" s="309"/>
      <c r="H200" s="468">
        <f>-F200+G200</f>
        <v>0</v>
      </c>
      <c r="J200" s="467"/>
      <c r="K200" s="467"/>
    </row>
    <row r="201" spans="2:11" s="466" customFormat="1" ht="12">
      <c r="B201" s="789"/>
      <c r="C201" s="790"/>
      <c r="D201" s="790"/>
      <c r="E201" s="791"/>
      <c r="F201" s="308"/>
      <c r="G201" s="308"/>
      <c r="H201" s="389">
        <f t="shared" ref="H201:H202" si="16">-F201+G201</f>
        <v>0</v>
      </c>
      <c r="J201" s="467"/>
      <c r="K201" s="467"/>
    </row>
    <row r="202" spans="2:11" s="466" customFormat="1" ht="12">
      <c r="B202" s="792"/>
      <c r="C202" s="793"/>
      <c r="D202" s="793"/>
      <c r="E202" s="794"/>
      <c r="F202" s="310"/>
      <c r="G202" s="310"/>
      <c r="H202" s="469">
        <f t="shared" si="16"/>
        <v>0</v>
      </c>
      <c r="J202" s="467"/>
      <c r="K202" s="467"/>
    </row>
    <row r="203" spans="2:11" s="466" customFormat="1" ht="12">
      <c r="B203" s="871" t="s">
        <v>369</v>
      </c>
      <c r="C203" s="872"/>
      <c r="D203" s="872"/>
      <c r="E203" s="873"/>
      <c r="F203" s="393">
        <f>SUM(F200:F202)</f>
        <v>0</v>
      </c>
      <c r="G203" s="393">
        <f t="shared" ref="G203:H203" si="17">SUM(G200:G202)</f>
        <v>0</v>
      </c>
      <c r="H203" s="393">
        <f t="shared" si="17"/>
        <v>0</v>
      </c>
      <c r="J203" s="467"/>
      <c r="K203" s="467"/>
    </row>
    <row r="204" spans="2:11" s="466" customFormat="1" ht="12">
      <c r="J204" s="467"/>
      <c r="K204" s="467"/>
    </row>
    <row r="205" spans="2:11" s="466" customFormat="1">
      <c r="B205" s="497" t="s">
        <v>622</v>
      </c>
      <c r="C205" s="454"/>
      <c r="D205" s="465"/>
      <c r="E205" s="465"/>
      <c r="F205" s="465"/>
      <c r="G205" s="826"/>
      <c r="J205" s="467"/>
      <c r="K205" s="467"/>
    </row>
    <row r="206" spans="2:11" s="466" customFormat="1" ht="72">
      <c r="B206" s="874" t="s">
        <v>368</v>
      </c>
      <c r="C206" s="875"/>
      <c r="D206" s="875"/>
      <c r="E206" s="876"/>
      <c r="F206" s="788" t="s">
        <v>623</v>
      </c>
      <c r="G206" s="788" t="s">
        <v>624</v>
      </c>
      <c r="H206" s="788" t="s">
        <v>509</v>
      </c>
      <c r="J206" s="467"/>
      <c r="K206" s="467"/>
    </row>
    <row r="207" spans="2:11" s="466" customFormat="1" ht="12">
      <c r="B207" s="886"/>
      <c r="C207" s="887"/>
      <c r="D207" s="887"/>
      <c r="E207" s="888"/>
      <c r="F207" s="309"/>
      <c r="G207" s="309"/>
      <c r="H207" s="468">
        <f>+F207-G207</f>
        <v>0</v>
      </c>
      <c r="J207" s="467"/>
      <c r="K207" s="467"/>
    </row>
    <row r="208" spans="2:11" s="466" customFormat="1" ht="12">
      <c r="B208" s="321"/>
      <c r="C208" s="322"/>
      <c r="D208" s="322"/>
      <c r="E208" s="323"/>
      <c r="F208" s="308"/>
      <c r="G208" s="308"/>
      <c r="H208" s="389">
        <f t="shared" ref="H208:H209" si="18">+F208-G208</f>
        <v>0</v>
      </c>
      <c r="J208" s="467"/>
      <c r="K208" s="467"/>
    </row>
    <row r="209" spans="2:11" s="466" customFormat="1" ht="12">
      <c r="B209" s="324"/>
      <c r="C209" s="325"/>
      <c r="D209" s="325"/>
      <c r="E209" s="326"/>
      <c r="F209" s="310"/>
      <c r="G209" s="310"/>
      <c r="H209" s="469">
        <f t="shared" si="18"/>
        <v>0</v>
      </c>
      <c r="J209" s="467"/>
      <c r="K209" s="467"/>
    </row>
    <row r="210" spans="2:11" s="466" customFormat="1" ht="12">
      <c r="B210" s="871" t="s">
        <v>369</v>
      </c>
      <c r="C210" s="872"/>
      <c r="D210" s="872"/>
      <c r="E210" s="873"/>
      <c r="F210" s="393">
        <f>SUM(F207:F209)</f>
        <v>0</v>
      </c>
      <c r="G210" s="393">
        <f t="shared" ref="G210:H210" si="19">SUM(G207:G209)</f>
        <v>0</v>
      </c>
      <c r="H210" s="393">
        <f t="shared" si="19"/>
        <v>0</v>
      </c>
      <c r="J210" s="467"/>
      <c r="K210" s="467"/>
    </row>
    <row r="211" spans="2:11" s="466" customFormat="1" ht="12">
      <c r="B211" s="471"/>
      <c r="C211" s="471"/>
      <c r="D211" s="471"/>
      <c r="E211" s="471"/>
      <c r="F211" s="471"/>
      <c r="J211" s="467"/>
      <c r="K211" s="467"/>
    </row>
    <row r="212" spans="2:11" s="466" customFormat="1">
      <c r="B212" s="497" t="s">
        <v>625</v>
      </c>
      <c r="C212" s="454"/>
      <c r="D212" s="465"/>
      <c r="E212" s="465"/>
      <c r="F212" s="465"/>
      <c r="J212" s="467"/>
      <c r="K212" s="467"/>
    </row>
    <row r="213" spans="2:11" s="466" customFormat="1" ht="84">
      <c r="B213" s="874" t="s">
        <v>368</v>
      </c>
      <c r="C213" s="875"/>
      <c r="D213" s="875"/>
      <c r="E213" s="876"/>
      <c r="F213" s="788" t="s">
        <v>626</v>
      </c>
      <c r="G213" s="788" t="s">
        <v>627</v>
      </c>
      <c r="H213" s="788" t="s">
        <v>509</v>
      </c>
      <c r="J213" s="467"/>
      <c r="K213" s="467"/>
    </row>
    <row r="214" spans="2:11" s="466" customFormat="1" ht="12">
      <c r="B214" s="889" t="s">
        <v>628</v>
      </c>
      <c r="C214" s="890"/>
      <c r="D214" s="890"/>
      <c r="E214" s="891"/>
      <c r="F214" s="313"/>
      <c r="G214" s="313"/>
      <c r="H214" s="493">
        <f>+G214-F214</f>
        <v>0</v>
      </c>
      <c r="J214" s="467"/>
      <c r="K214" s="467"/>
    </row>
    <row r="215" spans="2:11" s="466" customFormat="1" ht="12">
      <c r="B215" s="871" t="s">
        <v>369</v>
      </c>
      <c r="C215" s="872"/>
      <c r="D215" s="872"/>
      <c r="E215" s="873"/>
      <c r="F215" s="393">
        <f>SUM(F214:F214)</f>
        <v>0</v>
      </c>
      <c r="G215" s="393">
        <f>SUM(G214:G214)</f>
        <v>0</v>
      </c>
      <c r="H215" s="393">
        <f>SUM(H214:H214)</f>
        <v>0</v>
      </c>
      <c r="J215" s="467"/>
      <c r="K215" s="467"/>
    </row>
    <row r="216" spans="2:11" s="466" customFormat="1" ht="12">
      <c r="B216" s="471"/>
      <c r="C216" s="471"/>
      <c r="D216" s="471"/>
      <c r="E216" s="471"/>
      <c r="F216" s="471"/>
      <c r="J216" s="467"/>
      <c r="K216" s="467"/>
    </row>
    <row r="217" spans="2:11" s="466" customFormat="1">
      <c r="B217" s="497" t="s">
        <v>629</v>
      </c>
      <c r="C217" s="454"/>
      <c r="D217" s="465"/>
      <c r="J217" s="467"/>
      <c r="K217" s="467"/>
    </row>
    <row r="218" spans="2:11" s="466" customFormat="1" ht="12">
      <c r="B218" s="506" t="s">
        <v>368</v>
      </c>
      <c r="C218" s="507"/>
      <c r="D218" s="507"/>
      <c r="E218" s="507"/>
      <c r="F218" s="507"/>
      <c r="G218" s="785" t="s">
        <v>477</v>
      </c>
      <c r="H218" s="788" t="s">
        <v>509</v>
      </c>
      <c r="J218" s="467"/>
      <c r="K218" s="467"/>
    </row>
    <row r="219" spans="2:11" s="466" customFormat="1" ht="12" customHeight="1">
      <c r="B219" s="865" t="s">
        <v>639</v>
      </c>
      <c r="C219" s="866"/>
      <c r="D219" s="866"/>
      <c r="E219" s="866"/>
      <c r="F219" s="867"/>
      <c r="G219" s="309"/>
      <c r="H219" s="468">
        <f>+G219</f>
        <v>0</v>
      </c>
      <c r="J219" s="467"/>
      <c r="K219" s="467"/>
    </row>
    <row r="220" spans="2:11" s="466" customFormat="1" ht="12" customHeight="1">
      <c r="B220" s="883" t="s">
        <v>631</v>
      </c>
      <c r="C220" s="884"/>
      <c r="D220" s="884"/>
      <c r="E220" s="884"/>
      <c r="F220" s="885"/>
      <c r="G220" s="308"/>
      <c r="H220" s="389">
        <f>-G220</f>
        <v>0</v>
      </c>
      <c r="J220" s="467"/>
      <c r="K220" s="467"/>
    </row>
    <row r="221" spans="2:11" s="466" customFormat="1" ht="12">
      <c r="B221" s="871" t="s">
        <v>369</v>
      </c>
      <c r="C221" s="872"/>
      <c r="D221" s="872"/>
      <c r="E221" s="872"/>
      <c r="F221" s="872"/>
      <c r="G221" s="873"/>
      <c r="H221" s="393">
        <f>SUM(H219:H220)</f>
        <v>0</v>
      </c>
      <c r="J221" s="467"/>
      <c r="K221" s="467"/>
    </row>
    <row r="222" spans="2:11" s="466" customFormat="1" ht="12">
      <c r="J222" s="467"/>
      <c r="K222" s="467"/>
    </row>
    <row r="223" spans="2:11" s="466" customFormat="1">
      <c r="B223" s="497" t="s">
        <v>632</v>
      </c>
      <c r="C223" s="454"/>
      <c r="D223" s="465"/>
      <c r="E223" s="465"/>
      <c r="F223" s="465"/>
      <c r="J223" s="467"/>
      <c r="K223" s="467"/>
    </row>
    <row r="224" spans="2:11" s="466" customFormat="1" ht="48">
      <c r="B224" s="788" t="s">
        <v>368</v>
      </c>
      <c r="C224" s="901" t="s">
        <v>392</v>
      </c>
      <c r="D224" s="902"/>
      <c r="E224" s="903"/>
      <c r="F224" s="788" t="s">
        <v>633</v>
      </c>
      <c r="G224" s="788" t="s">
        <v>634</v>
      </c>
      <c r="H224" s="788" t="s">
        <v>509</v>
      </c>
      <c r="J224" s="467"/>
      <c r="K224" s="467"/>
    </row>
    <row r="225" spans="2:11" s="466" customFormat="1" ht="12">
      <c r="B225" s="314"/>
      <c r="C225" s="877"/>
      <c r="D225" s="878"/>
      <c r="E225" s="879"/>
      <c r="F225" s="309"/>
      <c r="G225" s="309"/>
      <c r="H225" s="468">
        <f>+F225-G225</f>
        <v>0</v>
      </c>
      <c r="J225" s="467"/>
      <c r="K225" s="467"/>
    </row>
    <row r="226" spans="2:11" s="466" customFormat="1" ht="12">
      <c r="B226" s="315"/>
      <c r="C226" s="862"/>
      <c r="D226" s="863"/>
      <c r="E226" s="864"/>
      <c r="F226" s="308"/>
      <c r="G226" s="308"/>
      <c r="H226" s="389">
        <f t="shared" ref="H226:H229" si="20">+F226-G226</f>
        <v>0</v>
      </c>
      <c r="J226" s="467"/>
      <c r="K226" s="467"/>
    </row>
    <row r="227" spans="2:11" s="466" customFormat="1" ht="12">
      <c r="B227" s="315"/>
      <c r="C227" s="862"/>
      <c r="D227" s="863"/>
      <c r="E227" s="864"/>
      <c r="F227" s="308"/>
      <c r="G227" s="308"/>
      <c r="H227" s="389">
        <f t="shared" si="20"/>
        <v>0</v>
      </c>
      <c r="J227" s="467"/>
      <c r="K227" s="467"/>
    </row>
    <row r="228" spans="2:11" s="466" customFormat="1" ht="12">
      <c r="B228" s="315"/>
      <c r="C228" s="862"/>
      <c r="D228" s="863"/>
      <c r="E228" s="864"/>
      <c r="F228" s="308"/>
      <c r="G228" s="308"/>
      <c r="H228" s="389">
        <f t="shared" si="20"/>
        <v>0</v>
      </c>
      <c r="J228" s="467"/>
      <c r="K228" s="467"/>
    </row>
    <row r="229" spans="2:11" s="466" customFormat="1" ht="12">
      <c r="B229" s="316"/>
      <c r="C229" s="880"/>
      <c r="D229" s="881"/>
      <c r="E229" s="882"/>
      <c r="F229" s="310"/>
      <c r="G229" s="310"/>
      <c r="H229" s="469">
        <f t="shared" si="20"/>
        <v>0</v>
      </c>
      <c r="J229" s="467"/>
      <c r="K229" s="467"/>
    </row>
    <row r="230" spans="2:11" s="466" customFormat="1" ht="12">
      <c r="B230" s="871" t="s">
        <v>369</v>
      </c>
      <c r="C230" s="872"/>
      <c r="D230" s="872"/>
      <c r="E230" s="873"/>
      <c r="F230" s="393">
        <f>SUM(F225:F229)</f>
        <v>0</v>
      </c>
      <c r="G230" s="393">
        <f>SUM(G225:G229)</f>
        <v>0</v>
      </c>
      <c r="H230" s="393">
        <f>SUM(H225:H229)</f>
        <v>0</v>
      </c>
      <c r="J230" s="467"/>
      <c r="K230" s="467"/>
    </row>
    <row r="231" spans="2:11">
      <c r="H231" s="448"/>
      <c r="I231" s="448"/>
    </row>
    <row r="232" spans="2:11" s="466" customFormat="1">
      <c r="B232" s="497" t="s">
        <v>635</v>
      </c>
      <c r="C232" s="454"/>
      <c r="D232" s="465"/>
      <c r="E232" s="465"/>
      <c r="F232" s="465"/>
      <c r="J232" s="467"/>
      <c r="K232" s="467"/>
    </row>
    <row r="233" spans="2:11" s="466" customFormat="1" ht="12">
      <c r="B233" s="874" t="s">
        <v>368</v>
      </c>
      <c r="C233" s="875"/>
      <c r="D233" s="875"/>
      <c r="E233" s="875"/>
      <c r="F233" s="875"/>
      <c r="G233" s="876"/>
      <c r="H233" s="788" t="s">
        <v>636</v>
      </c>
      <c r="J233" s="467"/>
      <c r="K233" s="467"/>
    </row>
    <row r="234" spans="2:11" s="466" customFormat="1" ht="12">
      <c r="B234" s="877"/>
      <c r="C234" s="878"/>
      <c r="D234" s="878"/>
      <c r="E234" s="878"/>
      <c r="F234" s="878"/>
      <c r="G234" s="879"/>
      <c r="H234" s="309"/>
      <c r="J234" s="467"/>
      <c r="K234" s="467"/>
    </row>
    <row r="235" spans="2:11" s="466" customFormat="1" ht="12">
      <c r="B235" s="862"/>
      <c r="C235" s="863"/>
      <c r="D235" s="863"/>
      <c r="E235" s="863"/>
      <c r="F235" s="863"/>
      <c r="G235" s="864"/>
      <c r="H235" s="308"/>
      <c r="J235" s="467"/>
      <c r="K235" s="467"/>
    </row>
    <row r="236" spans="2:11" s="466" customFormat="1" ht="12">
      <c r="B236" s="862"/>
      <c r="C236" s="863"/>
      <c r="D236" s="863"/>
      <c r="E236" s="863"/>
      <c r="F236" s="863"/>
      <c r="G236" s="864"/>
      <c r="H236" s="308"/>
      <c r="J236" s="467"/>
      <c r="K236" s="467"/>
    </row>
    <row r="237" spans="2:11" s="466" customFormat="1" ht="12">
      <c r="B237" s="862"/>
      <c r="C237" s="863"/>
      <c r="D237" s="863"/>
      <c r="E237" s="863"/>
      <c r="F237" s="863"/>
      <c r="G237" s="864"/>
      <c r="H237" s="308"/>
      <c r="J237" s="467"/>
      <c r="K237" s="467"/>
    </row>
    <row r="238" spans="2:11" s="466" customFormat="1" ht="12">
      <c r="B238" s="880"/>
      <c r="C238" s="881"/>
      <c r="D238" s="881"/>
      <c r="E238" s="881"/>
      <c r="F238" s="881"/>
      <c r="G238" s="882"/>
      <c r="H238" s="310"/>
      <c r="J238" s="467"/>
      <c r="K238" s="467"/>
    </row>
    <row r="239" spans="2:11" s="466" customFormat="1" ht="12">
      <c r="B239" s="871" t="s">
        <v>369</v>
      </c>
      <c r="C239" s="872"/>
      <c r="D239" s="872"/>
      <c r="E239" s="872"/>
      <c r="F239" s="872"/>
      <c r="G239" s="873"/>
      <c r="H239" s="393">
        <f>SUM(H234:H238)</f>
        <v>0</v>
      </c>
      <c r="J239" s="467"/>
      <c r="K239" s="467"/>
    </row>
    <row r="240" spans="2:11">
      <c r="H240" s="448"/>
      <c r="I240" s="448"/>
    </row>
    <row r="241" spans="2:11">
      <c r="H241" s="448"/>
      <c r="I241" s="448"/>
    </row>
    <row r="242" spans="2:11">
      <c r="H242" s="448"/>
      <c r="I242" s="448"/>
    </row>
    <row r="243" spans="2:11" ht="15.75">
      <c r="B243" s="904" t="s">
        <v>448</v>
      </c>
      <c r="C243" s="904"/>
      <c r="D243" s="904"/>
      <c r="E243" s="904"/>
      <c r="F243" s="904"/>
      <c r="G243" s="904"/>
      <c r="H243" s="904"/>
      <c r="I243" s="448"/>
    </row>
    <row r="244" spans="2:11">
      <c r="H244" s="448"/>
    </row>
    <row r="245" spans="2:11" s="466" customFormat="1" ht="48">
      <c r="B245" s="788" t="s">
        <v>368</v>
      </c>
      <c r="C245" s="901" t="s">
        <v>392</v>
      </c>
      <c r="D245" s="902"/>
      <c r="E245" s="903"/>
      <c r="F245" s="788" t="s">
        <v>633</v>
      </c>
      <c r="G245" s="788" t="s">
        <v>634</v>
      </c>
      <c r="H245" s="788" t="s">
        <v>509</v>
      </c>
      <c r="J245" s="467"/>
      <c r="K245" s="467"/>
    </row>
    <row r="246" spans="2:11" s="466" customFormat="1" ht="12">
      <c r="B246" s="314"/>
      <c r="C246" s="877"/>
      <c r="D246" s="878"/>
      <c r="E246" s="879"/>
      <c r="F246" s="309"/>
      <c r="G246" s="309"/>
      <c r="H246" s="468">
        <f>+F246-G246</f>
        <v>0</v>
      </c>
      <c r="J246" s="467"/>
      <c r="K246" s="467"/>
    </row>
    <row r="247" spans="2:11" s="466" customFormat="1" ht="12">
      <c r="B247" s="315"/>
      <c r="C247" s="862"/>
      <c r="D247" s="863"/>
      <c r="E247" s="864"/>
      <c r="F247" s="308"/>
      <c r="G247" s="308"/>
      <c r="H247" s="389">
        <f t="shared" ref="H247:H250" si="21">+F247-G247</f>
        <v>0</v>
      </c>
      <c r="J247" s="467"/>
      <c r="K247" s="467"/>
    </row>
    <row r="248" spans="2:11" s="466" customFormat="1" ht="12">
      <c r="B248" s="315"/>
      <c r="C248" s="862"/>
      <c r="D248" s="863"/>
      <c r="E248" s="864"/>
      <c r="F248" s="308"/>
      <c r="G248" s="308"/>
      <c r="H248" s="389">
        <f t="shared" si="21"/>
        <v>0</v>
      </c>
      <c r="J248" s="467"/>
      <c r="K248" s="467"/>
    </row>
    <row r="249" spans="2:11" s="466" customFormat="1" ht="12">
      <c r="B249" s="315"/>
      <c r="C249" s="862"/>
      <c r="D249" s="863"/>
      <c r="E249" s="864"/>
      <c r="F249" s="308"/>
      <c r="G249" s="308"/>
      <c r="H249" s="389">
        <f t="shared" si="21"/>
        <v>0</v>
      </c>
      <c r="J249" s="467"/>
      <c r="K249" s="467"/>
    </row>
    <row r="250" spans="2:11" s="466" customFormat="1" ht="12">
      <c r="B250" s="316"/>
      <c r="C250" s="880"/>
      <c r="D250" s="881"/>
      <c r="E250" s="882"/>
      <c r="F250" s="310"/>
      <c r="G250" s="310"/>
      <c r="H250" s="469">
        <f t="shared" si="21"/>
        <v>0</v>
      </c>
      <c r="J250" s="467"/>
      <c r="K250" s="467"/>
    </row>
    <row r="251" spans="2:11" s="466" customFormat="1" ht="12">
      <c r="B251" s="871" t="s">
        <v>369</v>
      </c>
      <c r="C251" s="872"/>
      <c r="D251" s="872"/>
      <c r="E251" s="873"/>
      <c r="F251" s="393">
        <f>SUM(F246:F250)</f>
        <v>0</v>
      </c>
      <c r="G251" s="393">
        <f>SUM(G246:G250)</f>
        <v>0</v>
      </c>
      <c r="H251" s="393">
        <f>SUM(H246:H250)</f>
        <v>0</v>
      </c>
      <c r="J251" s="467"/>
      <c r="K251" s="467"/>
    </row>
  </sheetData>
  <mergeCells count="150">
    <mergeCell ref="B9:G9"/>
    <mergeCell ref="B10:G10"/>
    <mergeCell ref="B11:G11"/>
    <mergeCell ref="B12:G12"/>
    <mergeCell ref="B13:G13"/>
    <mergeCell ref="B14:G14"/>
    <mergeCell ref="B2:H2"/>
    <mergeCell ref="B4:H4"/>
    <mergeCell ref="B6:G6"/>
    <mergeCell ref="B7:G7"/>
    <mergeCell ref="B8:G8"/>
    <mergeCell ref="B23:G23"/>
    <mergeCell ref="B24:G24"/>
    <mergeCell ref="B26:G26"/>
    <mergeCell ref="B28:G28"/>
    <mergeCell ref="B29:G29"/>
    <mergeCell ref="B30:G30"/>
    <mergeCell ref="B16:G16"/>
    <mergeCell ref="B17:G17"/>
    <mergeCell ref="B18:G18"/>
    <mergeCell ref="B19:G19"/>
    <mergeCell ref="B20:G20"/>
    <mergeCell ref="B22:G22"/>
    <mergeCell ref="B37:G37"/>
    <mergeCell ref="B38:G38"/>
    <mergeCell ref="B39:G39"/>
    <mergeCell ref="B40:G40"/>
    <mergeCell ref="B41:G41"/>
    <mergeCell ref="B42:G42"/>
    <mergeCell ref="B31:G31"/>
    <mergeCell ref="B32:G32"/>
    <mergeCell ref="B33:G33"/>
    <mergeCell ref="B34:G34"/>
    <mergeCell ref="B35:G35"/>
    <mergeCell ref="B36:G36"/>
    <mergeCell ref="B50:G50"/>
    <mergeCell ref="B52:G52"/>
    <mergeCell ref="B54:G54"/>
    <mergeCell ref="B58:H58"/>
    <mergeCell ref="B43:G43"/>
    <mergeCell ref="B44:G44"/>
    <mergeCell ref="B45:G45"/>
    <mergeCell ref="B46:G46"/>
    <mergeCell ref="B47:G47"/>
    <mergeCell ref="B48:G48"/>
    <mergeCell ref="B96:E96"/>
    <mergeCell ref="B97:E97"/>
    <mergeCell ref="B98:E98"/>
    <mergeCell ref="B99:E99"/>
    <mergeCell ref="B100:E100"/>
    <mergeCell ref="B101:E101"/>
    <mergeCell ref="B93:E93"/>
    <mergeCell ref="B94:E94"/>
    <mergeCell ref="B95:E95"/>
    <mergeCell ref="B117:H117"/>
    <mergeCell ref="B118:B119"/>
    <mergeCell ref="B102:E102"/>
    <mergeCell ref="B105:H105"/>
    <mergeCell ref="B108:F108"/>
    <mergeCell ref="B109:F109"/>
    <mergeCell ref="B110:F110"/>
    <mergeCell ref="B111:F111"/>
    <mergeCell ref="B112:F112"/>
    <mergeCell ref="B113:F113"/>
    <mergeCell ref="B114:F114"/>
    <mergeCell ref="B137:F137"/>
    <mergeCell ref="B138:G138"/>
    <mergeCell ref="B141:F141"/>
    <mergeCell ref="B142:F142"/>
    <mergeCell ref="B143:G143"/>
    <mergeCell ref="B146:C146"/>
    <mergeCell ref="B129:E129"/>
    <mergeCell ref="B130:E130"/>
    <mergeCell ref="B131:E131"/>
    <mergeCell ref="B132:E132"/>
    <mergeCell ref="B133:E133"/>
    <mergeCell ref="B136:F136"/>
    <mergeCell ref="B155:E155"/>
    <mergeCell ref="B158:F158"/>
    <mergeCell ref="C159:F159"/>
    <mergeCell ref="C160:F160"/>
    <mergeCell ref="B161:B162"/>
    <mergeCell ref="C161:F161"/>
    <mergeCell ref="B147:C147"/>
    <mergeCell ref="B148:C148"/>
    <mergeCell ref="B149:C149"/>
    <mergeCell ref="B150:C150"/>
    <mergeCell ref="B153:E153"/>
    <mergeCell ref="B154:E154"/>
    <mergeCell ref="C165:F165"/>
    <mergeCell ref="B166:G166"/>
    <mergeCell ref="B170:F170"/>
    <mergeCell ref="B171:F171"/>
    <mergeCell ref="B172:G172"/>
    <mergeCell ref="B175:F175"/>
    <mergeCell ref="H161:H162"/>
    <mergeCell ref="C162:F162"/>
    <mergeCell ref="B163:B164"/>
    <mergeCell ref="C163:F163"/>
    <mergeCell ref="H163:H164"/>
    <mergeCell ref="C164:F164"/>
    <mergeCell ref="B184:G184"/>
    <mergeCell ref="B187:E187"/>
    <mergeCell ref="B188:E188"/>
    <mergeCell ref="B189:F189"/>
    <mergeCell ref="B190:G190"/>
    <mergeCell ref="B193:E193"/>
    <mergeCell ref="B176:F176"/>
    <mergeCell ref="B177:F177"/>
    <mergeCell ref="B178:G178"/>
    <mergeCell ref="B181:F181"/>
    <mergeCell ref="B182:F182"/>
    <mergeCell ref="B183:F183"/>
    <mergeCell ref="B206:E206"/>
    <mergeCell ref="B207:E207"/>
    <mergeCell ref="B210:E210"/>
    <mergeCell ref="B213:E213"/>
    <mergeCell ref="B214:E214"/>
    <mergeCell ref="B215:E215"/>
    <mergeCell ref="B194:E194"/>
    <mergeCell ref="B195:F195"/>
    <mergeCell ref="B196:G196"/>
    <mergeCell ref="B199:E199"/>
    <mergeCell ref="B200:E200"/>
    <mergeCell ref="B203:E203"/>
    <mergeCell ref="C227:E227"/>
    <mergeCell ref="C228:E228"/>
    <mergeCell ref="C229:E229"/>
    <mergeCell ref="B230:E230"/>
    <mergeCell ref="B233:G233"/>
    <mergeCell ref="B234:G234"/>
    <mergeCell ref="B219:F219"/>
    <mergeCell ref="B220:F220"/>
    <mergeCell ref="B221:G221"/>
    <mergeCell ref="C224:E224"/>
    <mergeCell ref="C225:E225"/>
    <mergeCell ref="C226:E226"/>
    <mergeCell ref="B251:E251"/>
    <mergeCell ref="C245:E245"/>
    <mergeCell ref="C246:E246"/>
    <mergeCell ref="C247:E247"/>
    <mergeCell ref="C248:E248"/>
    <mergeCell ref="C249:E249"/>
    <mergeCell ref="C250:E250"/>
    <mergeCell ref="B235:G235"/>
    <mergeCell ref="B236:G236"/>
    <mergeCell ref="B237:G237"/>
    <mergeCell ref="B238:G238"/>
    <mergeCell ref="B239:G239"/>
    <mergeCell ref="B243:H243"/>
  </mergeCells>
  <pageMargins left="0.39370078740157483" right="0.39370078740157483" top="0.39370078740157483" bottom="0.39370078740157483" header="0.51181102362204722" footer="0.51181102362204722"/>
  <pageSetup paperSize="8" scale="82"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51"/>
  <sheetViews>
    <sheetView showGridLines="0" view="pageBreakPreview" zoomScaleNormal="100" zoomScaleSheetLayoutView="100" workbookViewId="0">
      <selection activeCell="E42" sqref="E42"/>
    </sheetView>
  </sheetViews>
  <sheetFormatPr defaultColWidth="11.42578125" defaultRowHeight="12.75"/>
  <cols>
    <col min="1" max="1" width="3.28515625" style="207" customWidth="1"/>
    <col min="2" max="2" width="49.85546875" style="205" customWidth="1"/>
    <col min="3" max="3" width="49.85546875" style="206" customWidth="1"/>
    <col min="4" max="6" width="17.7109375" style="206" customWidth="1"/>
    <col min="7" max="7" width="3.140625" style="206" customWidth="1"/>
    <col min="8" max="10" width="16.7109375" style="207" customWidth="1"/>
    <col min="11" max="11" width="5.42578125" style="207" customWidth="1"/>
    <col min="12" max="16384" width="11.42578125" style="207"/>
  </cols>
  <sheetData>
    <row r="1" spans="2:8">
      <c r="F1" s="200"/>
    </row>
    <row r="2" spans="2:8" ht="20.25">
      <c r="B2" s="978" t="s">
        <v>443</v>
      </c>
      <c r="C2" s="978"/>
      <c r="D2" s="978"/>
      <c r="E2" s="978"/>
      <c r="F2" s="978"/>
      <c r="G2" s="763"/>
      <c r="H2" s="763"/>
    </row>
    <row r="3" spans="2:8" s="211" customFormat="1" ht="18.75">
      <c r="B3" s="208"/>
      <c r="C3" s="209"/>
      <c r="D3" s="209"/>
      <c r="E3" s="209"/>
      <c r="F3" s="210"/>
      <c r="G3" s="215"/>
    </row>
    <row r="4" spans="2:8" s="198" customFormat="1" ht="19.5">
      <c r="B4" s="1013" t="str">
        <f>+'1.1.5_RA1_ESTABILITAT_PRESSUPOS'!B12</f>
        <v>Nom EPE / Societat municipal / Fundació 1</v>
      </c>
      <c r="C4" s="1014"/>
      <c r="D4" s="1014"/>
      <c r="E4" s="1014"/>
      <c r="F4" s="1015"/>
      <c r="G4" s="168"/>
      <c r="H4" s="168"/>
    </row>
    <row r="5" spans="2:8">
      <c r="G5" s="213"/>
    </row>
    <row r="6" spans="2:8" ht="25.5">
      <c r="B6" s="1016" t="s">
        <v>640</v>
      </c>
      <c r="C6" s="1017"/>
      <c r="D6" s="1017"/>
      <c r="E6" s="1018"/>
      <c r="F6" s="212" t="s">
        <v>641</v>
      </c>
      <c r="G6" s="213"/>
    </row>
    <row r="7" spans="2:8">
      <c r="B7" s="1010" t="s">
        <v>642</v>
      </c>
      <c r="C7" s="1011"/>
      <c r="D7" s="1011"/>
      <c r="E7" s="1012"/>
      <c r="F7" s="327"/>
    </row>
    <row r="8" spans="2:8">
      <c r="B8" s="992" t="s">
        <v>643</v>
      </c>
      <c r="C8" s="993"/>
      <c r="D8" s="993"/>
      <c r="E8" s="994"/>
      <c r="F8" s="328"/>
    </row>
    <row r="9" spans="2:8">
      <c r="B9" s="992" t="s">
        <v>644</v>
      </c>
      <c r="C9" s="993"/>
      <c r="D9" s="993"/>
      <c r="E9" s="994"/>
      <c r="F9" s="328"/>
    </row>
    <row r="10" spans="2:8">
      <c r="B10" s="992" t="s">
        <v>645</v>
      </c>
      <c r="C10" s="993"/>
      <c r="D10" s="993"/>
      <c r="E10" s="994"/>
      <c r="F10" s="328"/>
    </row>
    <row r="11" spans="2:8">
      <c r="B11" s="992" t="s">
        <v>646</v>
      </c>
      <c r="C11" s="993"/>
      <c r="D11" s="993"/>
      <c r="E11" s="994"/>
      <c r="F11" s="328"/>
    </row>
    <row r="12" spans="2:8">
      <c r="B12" s="992" t="s">
        <v>647</v>
      </c>
      <c r="C12" s="993"/>
      <c r="D12" s="993"/>
      <c r="E12" s="994"/>
      <c r="F12" s="328"/>
    </row>
    <row r="13" spans="2:8">
      <c r="B13" s="992" t="s">
        <v>648</v>
      </c>
      <c r="C13" s="993"/>
      <c r="D13" s="993"/>
      <c r="E13" s="994"/>
      <c r="F13" s="328"/>
    </row>
    <row r="14" spans="2:8">
      <c r="B14" s="992" t="s">
        <v>649</v>
      </c>
      <c r="C14" s="993"/>
      <c r="D14" s="993"/>
      <c r="E14" s="994"/>
      <c r="F14" s="328"/>
    </row>
    <row r="15" spans="2:8">
      <c r="B15" s="1004" t="s">
        <v>650</v>
      </c>
      <c r="C15" s="1005"/>
      <c r="D15" s="1005"/>
      <c r="E15" s="1006"/>
      <c r="F15" s="329"/>
    </row>
    <row r="16" spans="2:8">
      <c r="B16" s="998" t="s">
        <v>466</v>
      </c>
      <c r="C16" s="999"/>
      <c r="D16" s="999"/>
      <c r="E16" s="1000"/>
      <c r="F16" s="202">
        <f>SUM(F7:F15)</f>
        <v>0</v>
      </c>
    </row>
    <row r="18" spans="2:6" ht="25.5">
      <c r="B18" s="1007" t="s">
        <v>651</v>
      </c>
      <c r="C18" s="1008"/>
      <c r="D18" s="1008"/>
      <c r="E18" s="1009"/>
      <c r="F18" s="212" t="s">
        <v>641</v>
      </c>
    </row>
    <row r="19" spans="2:6">
      <c r="B19" s="1010" t="s">
        <v>652</v>
      </c>
      <c r="C19" s="1011"/>
      <c r="D19" s="1011"/>
      <c r="E19" s="1012"/>
      <c r="F19" s="327"/>
    </row>
    <row r="20" spans="2:6">
      <c r="B20" s="992" t="s">
        <v>653</v>
      </c>
      <c r="C20" s="993"/>
      <c r="D20" s="993"/>
      <c r="E20" s="994"/>
      <c r="F20" s="328"/>
    </row>
    <row r="21" spans="2:6">
      <c r="B21" s="992" t="s">
        <v>654</v>
      </c>
      <c r="C21" s="993"/>
      <c r="D21" s="993"/>
      <c r="E21" s="994"/>
      <c r="F21" s="328"/>
    </row>
    <row r="22" spans="2:6">
      <c r="B22" s="992" t="s">
        <v>655</v>
      </c>
      <c r="C22" s="993"/>
      <c r="D22" s="993"/>
      <c r="E22" s="994"/>
      <c r="F22" s="328"/>
    </row>
    <row r="23" spans="2:6">
      <c r="B23" s="992" t="s">
        <v>656</v>
      </c>
      <c r="C23" s="993"/>
      <c r="D23" s="993"/>
      <c r="E23" s="994"/>
      <c r="F23" s="328"/>
    </row>
    <row r="24" spans="2:6">
      <c r="B24" s="992" t="s">
        <v>657</v>
      </c>
      <c r="C24" s="993"/>
      <c r="D24" s="993"/>
      <c r="E24" s="994"/>
      <c r="F24" s="328"/>
    </row>
    <row r="25" spans="2:6">
      <c r="B25" s="992" t="s">
        <v>658</v>
      </c>
      <c r="C25" s="993"/>
      <c r="D25" s="993"/>
      <c r="E25" s="994"/>
      <c r="F25" s="328"/>
    </row>
    <row r="26" spans="2:6" ht="12.75" customHeight="1">
      <c r="B26" s="992" t="s">
        <v>659</v>
      </c>
      <c r="C26" s="993"/>
      <c r="D26" s="993"/>
      <c r="E26" s="216"/>
      <c r="F26" s="328"/>
    </row>
    <row r="27" spans="2:6" ht="12.75" customHeight="1">
      <c r="B27" s="992" t="s">
        <v>660</v>
      </c>
      <c r="C27" s="993"/>
      <c r="D27" s="993"/>
      <c r="E27" s="216"/>
      <c r="F27" s="328"/>
    </row>
    <row r="28" spans="2:6">
      <c r="B28" s="992" t="s">
        <v>661</v>
      </c>
      <c r="C28" s="993"/>
      <c r="D28" s="993"/>
      <c r="E28" s="994"/>
      <c r="F28" s="328"/>
    </row>
    <row r="29" spans="2:6">
      <c r="B29" s="992" t="s">
        <v>662</v>
      </c>
      <c r="C29" s="993"/>
      <c r="D29" s="993"/>
      <c r="E29" s="994"/>
      <c r="F29" s="328"/>
    </row>
    <row r="30" spans="2:6">
      <c r="B30" s="995" t="s">
        <v>663</v>
      </c>
      <c r="C30" s="996"/>
      <c r="D30" s="996"/>
      <c r="E30" s="997"/>
      <c r="F30" s="330"/>
    </row>
    <row r="31" spans="2:6">
      <c r="B31" s="998" t="s">
        <v>474</v>
      </c>
      <c r="C31" s="999"/>
      <c r="D31" s="999"/>
      <c r="E31" s="1000"/>
      <c r="F31" s="202">
        <f>SUM(F19:F30)</f>
        <v>0</v>
      </c>
    </row>
    <row r="32" spans="2:6">
      <c r="E32" s="207"/>
    </row>
    <row r="33" spans="2:7">
      <c r="B33" s="1001" t="s">
        <v>664</v>
      </c>
      <c r="C33" s="1002"/>
      <c r="D33" s="1002"/>
      <c r="E33" s="1003"/>
      <c r="F33" s="157">
        <f>+F51</f>
        <v>0</v>
      </c>
    </row>
    <row r="34" spans="2:7">
      <c r="B34" s="198"/>
      <c r="C34" s="198"/>
      <c r="E34" s="207"/>
    </row>
    <row r="35" spans="2:7">
      <c r="B35" s="1001" t="s">
        <v>665</v>
      </c>
      <c r="C35" s="1002"/>
      <c r="D35" s="1002"/>
      <c r="E35" s="1003"/>
      <c r="F35" s="157">
        <f>+F16-F31+F33</f>
        <v>0</v>
      </c>
    </row>
    <row r="40" spans="2:7" s="219" customFormat="1" ht="15.75">
      <c r="B40" s="991" t="s">
        <v>448</v>
      </c>
      <c r="C40" s="991"/>
      <c r="D40" s="991"/>
      <c r="E40" s="991"/>
      <c r="F40" s="991"/>
      <c r="G40" s="218"/>
    </row>
    <row r="41" spans="2:7">
      <c r="B41" s="198"/>
      <c r="C41" s="198"/>
      <c r="D41" s="198"/>
      <c r="E41" s="198"/>
      <c r="F41" s="198"/>
    </row>
    <row r="42" spans="2:7" ht="36">
      <c r="B42" s="799" t="s">
        <v>368</v>
      </c>
      <c r="C42" s="799" t="s">
        <v>392</v>
      </c>
      <c r="D42" s="788" t="s">
        <v>666</v>
      </c>
      <c r="E42" s="788" t="s">
        <v>667</v>
      </c>
      <c r="F42" s="788" t="s">
        <v>509</v>
      </c>
    </row>
    <row r="43" spans="2:7">
      <c r="B43" s="331"/>
      <c r="C43" s="331"/>
      <c r="D43" s="327"/>
      <c r="E43" s="332"/>
      <c r="F43" s="284">
        <f>+D43-E43</f>
        <v>0</v>
      </c>
    </row>
    <row r="44" spans="2:7">
      <c r="B44" s="333"/>
      <c r="C44" s="333"/>
      <c r="D44" s="328"/>
      <c r="E44" s="334"/>
      <c r="F44" s="284">
        <f t="shared" ref="F44:F50" si="0">+D44-E44</f>
        <v>0</v>
      </c>
    </row>
    <row r="45" spans="2:7">
      <c r="B45" s="333"/>
      <c r="C45" s="333"/>
      <c r="D45" s="328"/>
      <c r="E45" s="334"/>
      <c r="F45" s="284">
        <f t="shared" si="0"/>
        <v>0</v>
      </c>
    </row>
    <row r="46" spans="2:7">
      <c r="B46" s="333"/>
      <c r="C46" s="333"/>
      <c r="D46" s="328"/>
      <c r="E46" s="334"/>
      <c r="F46" s="284">
        <f t="shared" si="0"/>
        <v>0</v>
      </c>
    </row>
    <row r="47" spans="2:7">
      <c r="B47" s="333"/>
      <c r="C47" s="333"/>
      <c r="D47" s="328"/>
      <c r="E47" s="334"/>
      <c r="F47" s="284">
        <f t="shared" si="0"/>
        <v>0</v>
      </c>
    </row>
    <row r="48" spans="2:7">
      <c r="B48" s="333"/>
      <c r="C48" s="333"/>
      <c r="D48" s="328"/>
      <c r="E48" s="334"/>
      <c r="F48" s="284">
        <f t="shared" si="0"/>
        <v>0</v>
      </c>
    </row>
    <row r="49" spans="2:6">
      <c r="B49" s="333"/>
      <c r="C49" s="333"/>
      <c r="D49" s="328"/>
      <c r="E49" s="334"/>
      <c r="F49" s="284">
        <f t="shared" si="0"/>
        <v>0</v>
      </c>
    </row>
    <row r="50" spans="2:6">
      <c r="B50" s="335"/>
      <c r="C50" s="335"/>
      <c r="D50" s="330"/>
      <c r="E50" s="336"/>
      <c r="F50" s="284">
        <f t="shared" si="0"/>
        <v>0</v>
      </c>
    </row>
    <row r="51" spans="2:6">
      <c r="B51" s="201" t="s">
        <v>369</v>
      </c>
      <c r="C51" s="201"/>
      <c r="D51" s="202">
        <f>SUM(D43:D50)</f>
        <v>0</v>
      </c>
      <c r="E51" s="202">
        <f t="shared" ref="E51:F51" si="1">SUM(E43:E50)</f>
        <v>0</v>
      </c>
      <c r="F51" s="202">
        <f t="shared" si="1"/>
        <v>0</v>
      </c>
    </row>
  </sheetData>
  <mergeCells count="30">
    <mergeCell ref="B14:E14"/>
    <mergeCell ref="B2:F2"/>
    <mergeCell ref="B4:F4"/>
    <mergeCell ref="B6:E6"/>
    <mergeCell ref="B7:E7"/>
    <mergeCell ref="B8:E8"/>
    <mergeCell ref="B9:E9"/>
    <mergeCell ref="B10:E10"/>
    <mergeCell ref="B11:E11"/>
    <mergeCell ref="B12:E12"/>
    <mergeCell ref="B13:E13"/>
    <mergeCell ref="B27:D27"/>
    <mergeCell ref="B15:E15"/>
    <mergeCell ref="B16:E16"/>
    <mergeCell ref="B18:E18"/>
    <mergeCell ref="B19:E19"/>
    <mergeCell ref="B20:E20"/>
    <mergeCell ref="B21:E21"/>
    <mergeCell ref="B22:E22"/>
    <mergeCell ref="B23:E23"/>
    <mergeCell ref="B24:E24"/>
    <mergeCell ref="B25:E25"/>
    <mergeCell ref="B26:D26"/>
    <mergeCell ref="B40:F40"/>
    <mergeCell ref="B28:E28"/>
    <mergeCell ref="B29:E29"/>
    <mergeCell ref="B30:E30"/>
    <mergeCell ref="B31:E31"/>
    <mergeCell ref="B33:E33"/>
    <mergeCell ref="B35:E35"/>
  </mergeCells>
  <pageMargins left="0.39370078740157483" right="0.39370078740157483" top="0.39370078740157483" bottom="0.39370078740157483" header="0.51181102362204722" footer="0.51181102362204722"/>
  <pageSetup paperSize="8" scale="87"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51"/>
  <sheetViews>
    <sheetView showGridLines="0" view="pageBreakPreview" zoomScaleNormal="100" zoomScaleSheetLayoutView="100" workbookViewId="0">
      <selection activeCell="D43" sqref="D43"/>
    </sheetView>
  </sheetViews>
  <sheetFormatPr defaultColWidth="11.42578125" defaultRowHeight="12.75"/>
  <cols>
    <col min="1" max="1" width="3.28515625" style="207" customWidth="1"/>
    <col min="2" max="2" width="49.85546875" style="205" customWidth="1"/>
    <col min="3" max="3" width="49.85546875" style="206" customWidth="1"/>
    <col min="4" max="6" width="17.7109375" style="206" customWidth="1"/>
    <col min="7" max="7" width="3.140625" style="206" customWidth="1"/>
    <col min="8" max="10" width="16.7109375" style="207" customWidth="1"/>
    <col min="11" max="11" width="5.42578125" style="207" customWidth="1"/>
    <col min="12" max="16384" width="11.42578125" style="207"/>
  </cols>
  <sheetData>
    <row r="1" spans="2:8">
      <c r="F1" s="200"/>
    </row>
    <row r="2" spans="2:8" ht="20.25">
      <c r="B2" s="978" t="s">
        <v>443</v>
      </c>
      <c r="C2" s="978"/>
      <c r="D2" s="978"/>
      <c r="E2" s="978"/>
      <c r="F2" s="978"/>
      <c r="G2" s="519"/>
      <c r="H2" s="519"/>
    </row>
    <row r="3" spans="2:8" s="211" customFormat="1" ht="18.75">
      <c r="B3" s="208"/>
      <c r="C3" s="209"/>
      <c r="D3" s="209"/>
      <c r="E3" s="209"/>
      <c r="F3" s="210"/>
      <c r="G3" s="215"/>
    </row>
    <row r="4" spans="2:8" s="198" customFormat="1" ht="19.5">
      <c r="B4" s="1013" t="str">
        <f>+'1.1.5_RA1_ESTABILITAT_PRESSUPOS'!B13</f>
        <v>Nom EPE / Societat municipal / Fundació 2</v>
      </c>
      <c r="C4" s="1014"/>
      <c r="D4" s="1014"/>
      <c r="E4" s="1014"/>
      <c r="F4" s="1015"/>
      <c r="G4" s="168"/>
      <c r="H4" s="168"/>
    </row>
    <row r="5" spans="2:8">
      <c r="G5" s="213"/>
    </row>
    <row r="6" spans="2:8" ht="25.5">
      <c r="B6" s="1016" t="s">
        <v>640</v>
      </c>
      <c r="C6" s="1017"/>
      <c r="D6" s="1017"/>
      <c r="E6" s="1018"/>
      <c r="F6" s="212" t="s">
        <v>641</v>
      </c>
      <c r="G6" s="213"/>
    </row>
    <row r="7" spans="2:8">
      <c r="B7" s="1010" t="s">
        <v>642</v>
      </c>
      <c r="C7" s="1011"/>
      <c r="D7" s="1011"/>
      <c r="E7" s="1012"/>
      <c r="F7" s="327"/>
    </row>
    <row r="8" spans="2:8">
      <c r="B8" s="992" t="s">
        <v>643</v>
      </c>
      <c r="C8" s="993"/>
      <c r="D8" s="993"/>
      <c r="E8" s="994"/>
      <c r="F8" s="328"/>
    </row>
    <row r="9" spans="2:8">
      <c r="B9" s="992" t="s">
        <v>644</v>
      </c>
      <c r="C9" s="993"/>
      <c r="D9" s="993"/>
      <c r="E9" s="994"/>
      <c r="F9" s="328"/>
    </row>
    <row r="10" spans="2:8">
      <c r="B10" s="992" t="s">
        <v>645</v>
      </c>
      <c r="C10" s="993"/>
      <c r="D10" s="993"/>
      <c r="E10" s="994"/>
      <c r="F10" s="328"/>
    </row>
    <row r="11" spans="2:8">
      <c r="B11" s="992" t="s">
        <v>646</v>
      </c>
      <c r="C11" s="993"/>
      <c r="D11" s="993"/>
      <c r="E11" s="994"/>
      <c r="F11" s="328"/>
    </row>
    <row r="12" spans="2:8">
      <c r="B12" s="992" t="s">
        <v>647</v>
      </c>
      <c r="C12" s="993"/>
      <c r="D12" s="993"/>
      <c r="E12" s="994"/>
      <c r="F12" s="328"/>
    </row>
    <row r="13" spans="2:8">
      <c r="B13" s="992" t="s">
        <v>648</v>
      </c>
      <c r="C13" s="993"/>
      <c r="D13" s="993"/>
      <c r="E13" s="994"/>
      <c r="F13" s="328"/>
    </row>
    <row r="14" spans="2:8">
      <c r="B14" s="992" t="s">
        <v>649</v>
      </c>
      <c r="C14" s="993"/>
      <c r="D14" s="993"/>
      <c r="E14" s="994"/>
      <c r="F14" s="328"/>
    </row>
    <row r="15" spans="2:8">
      <c r="B15" s="1004" t="s">
        <v>650</v>
      </c>
      <c r="C15" s="1005"/>
      <c r="D15" s="1005"/>
      <c r="E15" s="1006"/>
      <c r="F15" s="329"/>
    </row>
    <row r="16" spans="2:8">
      <c r="B16" s="998" t="s">
        <v>466</v>
      </c>
      <c r="C16" s="999"/>
      <c r="D16" s="999"/>
      <c r="E16" s="1000"/>
      <c r="F16" s="202">
        <f>SUM(F7:F15)</f>
        <v>0</v>
      </c>
    </row>
    <row r="18" spans="2:6" ht="25.5">
      <c r="B18" s="1007" t="s">
        <v>651</v>
      </c>
      <c r="C18" s="1008"/>
      <c r="D18" s="1008"/>
      <c r="E18" s="1009"/>
      <c r="F18" s="212" t="s">
        <v>641</v>
      </c>
    </row>
    <row r="19" spans="2:6">
      <c r="B19" s="1010" t="s">
        <v>652</v>
      </c>
      <c r="C19" s="1011"/>
      <c r="D19" s="1011"/>
      <c r="E19" s="1012"/>
      <c r="F19" s="327"/>
    </row>
    <row r="20" spans="2:6">
      <c r="B20" s="992" t="s">
        <v>653</v>
      </c>
      <c r="C20" s="993"/>
      <c r="D20" s="993"/>
      <c r="E20" s="994"/>
      <c r="F20" s="328"/>
    </row>
    <row r="21" spans="2:6">
      <c r="B21" s="992" t="s">
        <v>654</v>
      </c>
      <c r="C21" s="993"/>
      <c r="D21" s="993"/>
      <c r="E21" s="994"/>
      <c r="F21" s="328"/>
    </row>
    <row r="22" spans="2:6">
      <c r="B22" s="992" t="s">
        <v>655</v>
      </c>
      <c r="C22" s="993"/>
      <c r="D22" s="993"/>
      <c r="E22" s="994"/>
      <c r="F22" s="328"/>
    </row>
    <row r="23" spans="2:6">
      <c r="B23" s="992" t="s">
        <v>656</v>
      </c>
      <c r="C23" s="993"/>
      <c r="D23" s="993"/>
      <c r="E23" s="994"/>
      <c r="F23" s="328"/>
    </row>
    <row r="24" spans="2:6">
      <c r="B24" s="992" t="s">
        <v>657</v>
      </c>
      <c r="C24" s="993"/>
      <c r="D24" s="993"/>
      <c r="E24" s="994"/>
      <c r="F24" s="328"/>
    </row>
    <row r="25" spans="2:6">
      <c r="B25" s="992" t="s">
        <v>658</v>
      </c>
      <c r="C25" s="993"/>
      <c r="D25" s="993"/>
      <c r="E25" s="994"/>
      <c r="F25" s="328"/>
    </row>
    <row r="26" spans="2:6" ht="12.75" customHeight="1">
      <c r="B26" s="992" t="s">
        <v>659</v>
      </c>
      <c r="C26" s="993"/>
      <c r="D26" s="993"/>
      <c r="E26" s="216"/>
      <c r="F26" s="328"/>
    </row>
    <row r="27" spans="2:6" ht="12.75" customHeight="1">
      <c r="B27" s="992" t="s">
        <v>660</v>
      </c>
      <c r="C27" s="993"/>
      <c r="D27" s="993"/>
      <c r="E27" s="216"/>
      <c r="F27" s="328"/>
    </row>
    <row r="28" spans="2:6">
      <c r="B28" s="992" t="s">
        <v>661</v>
      </c>
      <c r="C28" s="993"/>
      <c r="D28" s="993"/>
      <c r="E28" s="994"/>
      <c r="F28" s="328"/>
    </row>
    <row r="29" spans="2:6">
      <c r="B29" s="992" t="s">
        <v>662</v>
      </c>
      <c r="C29" s="993"/>
      <c r="D29" s="993"/>
      <c r="E29" s="994"/>
      <c r="F29" s="328"/>
    </row>
    <row r="30" spans="2:6">
      <c r="B30" s="995" t="s">
        <v>663</v>
      </c>
      <c r="C30" s="996"/>
      <c r="D30" s="996"/>
      <c r="E30" s="997"/>
      <c r="F30" s="330"/>
    </row>
    <row r="31" spans="2:6">
      <c r="B31" s="998" t="s">
        <v>474</v>
      </c>
      <c r="C31" s="999"/>
      <c r="D31" s="999"/>
      <c r="E31" s="1000"/>
      <c r="F31" s="202">
        <f>SUM(F19:F30)</f>
        <v>0</v>
      </c>
    </row>
    <row r="32" spans="2:6">
      <c r="E32" s="207"/>
    </row>
    <row r="33" spans="2:7">
      <c r="B33" s="1001" t="s">
        <v>664</v>
      </c>
      <c r="C33" s="1002"/>
      <c r="D33" s="1002"/>
      <c r="E33" s="1003"/>
      <c r="F33" s="157">
        <f>+F51</f>
        <v>0</v>
      </c>
    </row>
    <row r="34" spans="2:7">
      <c r="B34" s="198"/>
      <c r="C34" s="198"/>
      <c r="E34" s="207"/>
    </row>
    <row r="35" spans="2:7">
      <c r="B35" s="1001" t="s">
        <v>665</v>
      </c>
      <c r="C35" s="1002"/>
      <c r="D35" s="1002"/>
      <c r="E35" s="1003"/>
      <c r="F35" s="157">
        <f>+F16-F31+F33</f>
        <v>0</v>
      </c>
    </row>
    <row r="40" spans="2:7" s="219" customFormat="1" ht="15.75">
      <c r="B40" s="991" t="s">
        <v>448</v>
      </c>
      <c r="C40" s="991"/>
      <c r="D40" s="991"/>
      <c r="E40" s="991"/>
      <c r="F40" s="991"/>
      <c r="G40" s="218"/>
    </row>
    <row r="41" spans="2:7">
      <c r="B41" s="198"/>
      <c r="C41" s="198"/>
      <c r="D41" s="198"/>
      <c r="E41" s="198"/>
      <c r="F41" s="198"/>
    </row>
    <row r="42" spans="2:7" ht="36">
      <c r="B42" s="799" t="s">
        <v>368</v>
      </c>
      <c r="C42" s="799" t="s">
        <v>392</v>
      </c>
      <c r="D42" s="788" t="s">
        <v>666</v>
      </c>
      <c r="E42" s="788" t="s">
        <v>667</v>
      </c>
      <c r="F42" s="788" t="s">
        <v>509</v>
      </c>
    </row>
    <row r="43" spans="2:7">
      <c r="B43" s="331"/>
      <c r="C43" s="331"/>
      <c r="D43" s="327"/>
      <c r="E43" s="332"/>
      <c r="F43" s="284">
        <f>+D43-E43</f>
        <v>0</v>
      </c>
    </row>
    <row r="44" spans="2:7">
      <c r="B44" s="333"/>
      <c r="C44" s="333"/>
      <c r="D44" s="328"/>
      <c r="E44" s="334"/>
      <c r="F44" s="284">
        <f t="shared" ref="F44:F50" si="0">+D44-E44</f>
        <v>0</v>
      </c>
    </row>
    <row r="45" spans="2:7">
      <c r="B45" s="333"/>
      <c r="C45" s="333"/>
      <c r="D45" s="328"/>
      <c r="E45" s="334"/>
      <c r="F45" s="284">
        <f t="shared" si="0"/>
        <v>0</v>
      </c>
    </row>
    <row r="46" spans="2:7">
      <c r="B46" s="333"/>
      <c r="C46" s="333"/>
      <c r="D46" s="328"/>
      <c r="E46" s="334"/>
      <c r="F46" s="284">
        <f t="shared" si="0"/>
        <v>0</v>
      </c>
    </row>
    <row r="47" spans="2:7">
      <c r="B47" s="333"/>
      <c r="C47" s="333"/>
      <c r="D47" s="328"/>
      <c r="E47" s="334"/>
      <c r="F47" s="284">
        <f t="shared" si="0"/>
        <v>0</v>
      </c>
    </row>
    <row r="48" spans="2:7">
      <c r="B48" s="333"/>
      <c r="C48" s="333"/>
      <c r="D48" s="328"/>
      <c r="E48" s="334"/>
      <c r="F48" s="284">
        <f t="shared" si="0"/>
        <v>0</v>
      </c>
    </row>
    <row r="49" spans="2:6">
      <c r="B49" s="333"/>
      <c r="C49" s="333"/>
      <c r="D49" s="328"/>
      <c r="E49" s="334"/>
      <c r="F49" s="284">
        <f t="shared" si="0"/>
        <v>0</v>
      </c>
    </row>
    <row r="50" spans="2:6">
      <c r="B50" s="335"/>
      <c r="C50" s="335"/>
      <c r="D50" s="330"/>
      <c r="E50" s="336"/>
      <c r="F50" s="284">
        <f t="shared" si="0"/>
        <v>0</v>
      </c>
    </row>
    <row r="51" spans="2:6">
      <c r="B51" s="201" t="s">
        <v>369</v>
      </c>
      <c r="C51" s="201"/>
      <c r="D51" s="202">
        <f>SUM(D43:D50)</f>
        <v>0</v>
      </c>
      <c r="E51" s="202">
        <f t="shared" ref="E51:F51" si="1">SUM(E43:E50)</f>
        <v>0</v>
      </c>
      <c r="F51" s="202">
        <f t="shared" si="1"/>
        <v>0</v>
      </c>
    </row>
  </sheetData>
  <mergeCells count="30">
    <mergeCell ref="B14:E14"/>
    <mergeCell ref="B2:F2"/>
    <mergeCell ref="B4:F4"/>
    <mergeCell ref="B6:E6"/>
    <mergeCell ref="B7:E7"/>
    <mergeCell ref="B8:E8"/>
    <mergeCell ref="B9:E9"/>
    <mergeCell ref="B10:E10"/>
    <mergeCell ref="B11:E11"/>
    <mergeCell ref="B12:E12"/>
    <mergeCell ref="B13:E13"/>
    <mergeCell ref="B27:D27"/>
    <mergeCell ref="B15:E15"/>
    <mergeCell ref="B16:E16"/>
    <mergeCell ref="B18:E18"/>
    <mergeCell ref="B19:E19"/>
    <mergeCell ref="B20:E20"/>
    <mergeCell ref="B21:E21"/>
    <mergeCell ref="B22:E22"/>
    <mergeCell ref="B23:E23"/>
    <mergeCell ref="B24:E24"/>
    <mergeCell ref="B25:E25"/>
    <mergeCell ref="B26:D26"/>
    <mergeCell ref="B40:F40"/>
    <mergeCell ref="B28:E28"/>
    <mergeCell ref="B29:E29"/>
    <mergeCell ref="B30:E30"/>
    <mergeCell ref="B31:E31"/>
    <mergeCell ref="B33:E33"/>
    <mergeCell ref="B35:E35"/>
  </mergeCells>
  <pageMargins left="0.39370078740157483" right="0.39370078740157483" top="0.39370078740157483" bottom="0.39370078740157483" header="0.51181102362204722" footer="0.51181102362204722"/>
  <pageSetup paperSize="8" scale="87"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H51"/>
  <sheetViews>
    <sheetView showGridLines="0" view="pageBreakPreview" zoomScaleNormal="100" zoomScaleSheetLayoutView="100" workbookViewId="0">
      <selection activeCell="B23" sqref="B23:E23"/>
    </sheetView>
  </sheetViews>
  <sheetFormatPr defaultColWidth="11.42578125" defaultRowHeight="12.75"/>
  <cols>
    <col min="1" max="1" width="3.28515625" style="207" customWidth="1"/>
    <col min="2" max="2" width="49.85546875" style="205" customWidth="1"/>
    <col min="3" max="3" width="49.85546875" style="206" customWidth="1"/>
    <col min="4" max="6" width="17.7109375" style="206" customWidth="1"/>
    <col min="7" max="7" width="3.140625" style="206" customWidth="1"/>
    <col min="8" max="10" width="16.7109375" style="207" customWidth="1"/>
    <col min="11" max="11" width="5.42578125" style="207" customWidth="1"/>
    <col min="12" max="16384" width="11.42578125" style="207"/>
  </cols>
  <sheetData>
    <row r="1" spans="2:8">
      <c r="F1" s="200"/>
    </row>
    <row r="2" spans="2:8" ht="20.25">
      <c r="B2" s="978" t="s">
        <v>443</v>
      </c>
      <c r="C2" s="978"/>
      <c r="D2" s="978"/>
      <c r="E2" s="978"/>
      <c r="F2" s="978"/>
      <c r="G2" s="519"/>
      <c r="H2" s="519"/>
    </row>
    <row r="3" spans="2:8" s="211" customFormat="1" ht="18.75">
      <c r="B3" s="208"/>
      <c r="C3" s="209"/>
      <c r="D3" s="209"/>
      <c r="E3" s="209"/>
      <c r="F3" s="210"/>
      <c r="G3" s="215"/>
    </row>
    <row r="4" spans="2:8" s="198" customFormat="1" ht="19.5">
      <c r="B4" s="1013" t="str">
        <f>+'1.1.5_RA1_ESTABILITAT_PRESSUPOS'!B14</f>
        <v>Nom EPE / Societat municipal / Fundació 3</v>
      </c>
      <c r="C4" s="1014"/>
      <c r="D4" s="1014"/>
      <c r="E4" s="1014"/>
      <c r="F4" s="1015"/>
      <c r="G4" s="168"/>
      <c r="H4" s="168"/>
    </row>
    <row r="5" spans="2:8">
      <c r="G5" s="213"/>
    </row>
    <row r="6" spans="2:8" ht="25.5">
      <c r="B6" s="1016" t="s">
        <v>640</v>
      </c>
      <c r="C6" s="1017"/>
      <c r="D6" s="1017"/>
      <c r="E6" s="1018"/>
      <c r="F6" s="212" t="s">
        <v>641</v>
      </c>
      <c r="G6" s="213"/>
    </row>
    <row r="7" spans="2:8">
      <c r="B7" s="1010" t="s">
        <v>642</v>
      </c>
      <c r="C7" s="1011"/>
      <c r="D7" s="1011"/>
      <c r="E7" s="1012"/>
      <c r="F7" s="327"/>
    </row>
    <row r="8" spans="2:8">
      <c r="B8" s="992" t="s">
        <v>643</v>
      </c>
      <c r="C8" s="993"/>
      <c r="D8" s="993"/>
      <c r="E8" s="994"/>
      <c r="F8" s="328"/>
    </row>
    <row r="9" spans="2:8">
      <c r="B9" s="992" t="s">
        <v>644</v>
      </c>
      <c r="C9" s="993"/>
      <c r="D9" s="993"/>
      <c r="E9" s="994"/>
      <c r="F9" s="328"/>
    </row>
    <row r="10" spans="2:8">
      <c r="B10" s="992" t="s">
        <v>645</v>
      </c>
      <c r="C10" s="993"/>
      <c r="D10" s="993"/>
      <c r="E10" s="994"/>
      <c r="F10" s="328"/>
    </row>
    <row r="11" spans="2:8">
      <c r="B11" s="992" t="s">
        <v>646</v>
      </c>
      <c r="C11" s="993"/>
      <c r="D11" s="993"/>
      <c r="E11" s="994"/>
      <c r="F11" s="328"/>
    </row>
    <row r="12" spans="2:8">
      <c r="B12" s="992" t="s">
        <v>647</v>
      </c>
      <c r="C12" s="993"/>
      <c r="D12" s="993"/>
      <c r="E12" s="994"/>
      <c r="F12" s="328"/>
    </row>
    <row r="13" spans="2:8">
      <c r="B13" s="992" t="s">
        <v>648</v>
      </c>
      <c r="C13" s="993"/>
      <c r="D13" s="993"/>
      <c r="E13" s="994"/>
      <c r="F13" s="328"/>
    </row>
    <row r="14" spans="2:8">
      <c r="B14" s="992" t="s">
        <v>649</v>
      </c>
      <c r="C14" s="993"/>
      <c r="D14" s="993"/>
      <c r="E14" s="994"/>
      <c r="F14" s="328"/>
    </row>
    <row r="15" spans="2:8">
      <c r="B15" s="1004" t="s">
        <v>650</v>
      </c>
      <c r="C15" s="1005"/>
      <c r="D15" s="1005"/>
      <c r="E15" s="1006"/>
      <c r="F15" s="329"/>
    </row>
    <row r="16" spans="2:8">
      <c r="B16" s="998" t="s">
        <v>466</v>
      </c>
      <c r="C16" s="999"/>
      <c r="D16" s="999"/>
      <c r="E16" s="1000"/>
      <c r="F16" s="202">
        <f>SUM(F7:F15)</f>
        <v>0</v>
      </c>
    </row>
    <row r="18" spans="2:6" ht="25.5">
      <c r="B18" s="1007" t="s">
        <v>651</v>
      </c>
      <c r="C18" s="1008"/>
      <c r="D18" s="1008"/>
      <c r="E18" s="1009"/>
      <c r="F18" s="212" t="s">
        <v>641</v>
      </c>
    </row>
    <row r="19" spans="2:6">
      <c r="B19" s="1010" t="s">
        <v>652</v>
      </c>
      <c r="C19" s="1011"/>
      <c r="D19" s="1011"/>
      <c r="E19" s="1012"/>
      <c r="F19" s="327"/>
    </row>
    <row r="20" spans="2:6">
      <c r="B20" s="992" t="s">
        <v>653</v>
      </c>
      <c r="C20" s="993"/>
      <c r="D20" s="993"/>
      <c r="E20" s="994"/>
      <c r="F20" s="328"/>
    </row>
    <row r="21" spans="2:6">
      <c r="B21" s="992" t="s">
        <v>654</v>
      </c>
      <c r="C21" s="993"/>
      <c r="D21" s="993"/>
      <c r="E21" s="994"/>
      <c r="F21" s="328"/>
    </row>
    <row r="22" spans="2:6">
      <c r="B22" s="992" t="s">
        <v>655</v>
      </c>
      <c r="C22" s="993"/>
      <c r="D22" s="993"/>
      <c r="E22" s="994"/>
      <c r="F22" s="328"/>
    </row>
    <row r="23" spans="2:6">
      <c r="B23" s="992" t="s">
        <v>656</v>
      </c>
      <c r="C23" s="993"/>
      <c r="D23" s="993"/>
      <c r="E23" s="994"/>
      <c r="F23" s="328"/>
    </row>
    <row r="24" spans="2:6">
      <c r="B24" s="992" t="s">
        <v>657</v>
      </c>
      <c r="C24" s="993"/>
      <c r="D24" s="993"/>
      <c r="E24" s="994"/>
      <c r="F24" s="328"/>
    </row>
    <row r="25" spans="2:6">
      <c r="B25" s="992" t="s">
        <v>658</v>
      </c>
      <c r="C25" s="993"/>
      <c r="D25" s="993"/>
      <c r="E25" s="994"/>
      <c r="F25" s="328"/>
    </row>
    <row r="26" spans="2:6" ht="12.75" customHeight="1">
      <c r="B26" s="992" t="s">
        <v>659</v>
      </c>
      <c r="C26" s="993"/>
      <c r="D26" s="993"/>
      <c r="E26" s="216"/>
      <c r="F26" s="328"/>
    </row>
    <row r="27" spans="2:6" ht="12.75" customHeight="1">
      <c r="B27" s="992" t="s">
        <v>660</v>
      </c>
      <c r="C27" s="993"/>
      <c r="D27" s="993"/>
      <c r="E27" s="216"/>
      <c r="F27" s="328"/>
    </row>
    <row r="28" spans="2:6">
      <c r="B28" s="992" t="s">
        <v>661</v>
      </c>
      <c r="C28" s="993"/>
      <c r="D28" s="993"/>
      <c r="E28" s="994"/>
      <c r="F28" s="328"/>
    </row>
    <row r="29" spans="2:6">
      <c r="B29" s="992" t="s">
        <v>662</v>
      </c>
      <c r="C29" s="993"/>
      <c r="D29" s="993"/>
      <c r="E29" s="994"/>
      <c r="F29" s="328"/>
    </row>
    <row r="30" spans="2:6">
      <c r="B30" s="995" t="s">
        <v>663</v>
      </c>
      <c r="C30" s="996"/>
      <c r="D30" s="996"/>
      <c r="E30" s="997"/>
      <c r="F30" s="330"/>
    </row>
    <row r="31" spans="2:6">
      <c r="B31" s="998" t="s">
        <v>474</v>
      </c>
      <c r="C31" s="999"/>
      <c r="D31" s="999"/>
      <c r="E31" s="1000"/>
      <c r="F31" s="202">
        <f>SUM(F19:F30)</f>
        <v>0</v>
      </c>
    </row>
    <row r="32" spans="2:6">
      <c r="E32" s="207"/>
    </row>
    <row r="33" spans="2:7">
      <c r="B33" s="1001" t="s">
        <v>664</v>
      </c>
      <c r="C33" s="1002"/>
      <c r="D33" s="1002"/>
      <c r="E33" s="1003"/>
      <c r="F33" s="157">
        <f>+F51</f>
        <v>0</v>
      </c>
    </row>
    <row r="34" spans="2:7">
      <c r="B34" s="198"/>
      <c r="C34" s="198"/>
      <c r="E34" s="207"/>
    </row>
    <row r="35" spans="2:7">
      <c r="B35" s="1001" t="s">
        <v>665</v>
      </c>
      <c r="C35" s="1002"/>
      <c r="D35" s="1002"/>
      <c r="E35" s="1003"/>
      <c r="F35" s="157">
        <f>+F16-F31+F33</f>
        <v>0</v>
      </c>
    </row>
    <row r="40" spans="2:7" s="219" customFormat="1" ht="15.75">
      <c r="B40" s="991" t="s">
        <v>448</v>
      </c>
      <c r="C40" s="991"/>
      <c r="D40" s="991"/>
      <c r="E40" s="991"/>
      <c r="F40" s="991"/>
      <c r="G40" s="218"/>
    </row>
    <row r="41" spans="2:7">
      <c r="B41" s="198"/>
      <c r="C41" s="198"/>
      <c r="D41" s="198"/>
      <c r="E41" s="198"/>
      <c r="F41" s="198"/>
    </row>
    <row r="42" spans="2:7" ht="36">
      <c r="B42" s="799" t="s">
        <v>368</v>
      </c>
      <c r="C42" s="799" t="s">
        <v>392</v>
      </c>
      <c r="D42" s="788" t="s">
        <v>666</v>
      </c>
      <c r="E42" s="788" t="s">
        <v>667</v>
      </c>
      <c r="F42" s="788" t="s">
        <v>509</v>
      </c>
    </row>
    <row r="43" spans="2:7">
      <c r="B43" s="331"/>
      <c r="C43" s="331"/>
      <c r="D43" s="327"/>
      <c r="E43" s="332"/>
      <c r="F43" s="284">
        <f>+D43-E43</f>
        <v>0</v>
      </c>
    </row>
    <row r="44" spans="2:7">
      <c r="B44" s="333"/>
      <c r="C44" s="333"/>
      <c r="D44" s="328"/>
      <c r="E44" s="334"/>
      <c r="F44" s="284">
        <f t="shared" ref="F44:F50" si="0">+D44-E44</f>
        <v>0</v>
      </c>
    </row>
    <row r="45" spans="2:7">
      <c r="B45" s="333"/>
      <c r="C45" s="333"/>
      <c r="D45" s="328"/>
      <c r="E45" s="334"/>
      <c r="F45" s="284">
        <f t="shared" si="0"/>
        <v>0</v>
      </c>
    </row>
    <row r="46" spans="2:7">
      <c r="B46" s="333"/>
      <c r="C46" s="333"/>
      <c r="D46" s="328"/>
      <c r="E46" s="334"/>
      <c r="F46" s="284">
        <f t="shared" si="0"/>
        <v>0</v>
      </c>
    </row>
    <row r="47" spans="2:7">
      <c r="B47" s="333"/>
      <c r="C47" s="333"/>
      <c r="D47" s="328"/>
      <c r="E47" s="334"/>
      <c r="F47" s="284">
        <f t="shared" si="0"/>
        <v>0</v>
      </c>
    </row>
    <row r="48" spans="2:7">
      <c r="B48" s="333"/>
      <c r="C48" s="333"/>
      <c r="D48" s="328"/>
      <c r="E48" s="334"/>
      <c r="F48" s="284">
        <f t="shared" si="0"/>
        <v>0</v>
      </c>
    </row>
    <row r="49" spans="2:6">
      <c r="B49" s="333"/>
      <c r="C49" s="333"/>
      <c r="D49" s="328"/>
      <c r="E49" s="334"/>
      <c r="F49" s="284">
        <f t="shared" si="0"/>
        <v>0</v>
      </c>
    </row>
    <row r="50" spans="2:6">
      <c r="B50" s="335"/>
      <c r="C50" s="335"/>
      <c r="D50" s="330"/>
      <c r="E50" s="336"/>
      <c r="F50" s="284">
        <f t="shared" si="0"/>
        <v>0</v>
      </c>
    </row>
    <row r="51" spans="2:6">
      <c r="B51" s="201" t="s">
        <v>369</v>
      </c>
      <c r="C51" s="201"/>
      <c r="D51" s="202">
        <f>SUM(D43:D50)</f>
        <v>0</v>
      </c>
      <c r="E51" s="202">
        <f t="shared" ref="E51:F51" si="1">SUM(E43:E50)</f>
        <v>0</v>
      </c>
      <c r="F51" s="202">
        <f t="shared" si="1"/>
        <v>0</v>
      </c>
    </row>
  </sheetData>
  <mergeCells count="30">
    <mergeCell ref="B14:E14"/>
    <mergeCell ref="B2:F2"/>
    <mergeCell ref="B4:F4"/>
    <mergeCell ref="B6:E6"/>
    <mergeCell ref="B7:E7"/>
    <mergeCell ref="B8:E8"/>
    <mergeCell ref="B9:E9"/>
    <mergeCell ref="B10:E10"/>
    <mergeCell ref="B11:E11"/>
    <mergeCell ref="B12:E12"/>
    <mergeCell ref="B13:E13"/>
    <mergeCell ref="B27:D27"/>
    <mergeCell ref="B15:E15"/>
    <mergeCell ref="B16:E16"/>
    <mergeCell ref="B18:E18"/>
    <mergeCell ref="B19:E19"/>
    <mergeCell ref="B20:E20"/>
    <mergeCell ref="B21:E21"/>
    <mergeCell ref="B22:E22"/>
    <mergeCell ref="B23:E23"/>
    <mergeCell ref="B24:E24"/>
    <mergeCell ref="B25:E25"/>
    <mergeCell ref="B26:D26"/>
    <mergeCell ref="B40:F40"/>
    <mergeCell ref="B28:E28"/>
    <mergeCell ref="B29:E29"/>
    <mergeCell ref="B30:E30"/>
    <mergeCell ref="B31:E31"/>
    <mergeCell ref="B33:E33"/>
    <mergeCell ref="B35:E35"/>
  </mergeCells>
  <pageMargins left="0.39370078740157483" right="0.39370078740157483" top="0.39370078740157483" bottom="0.39370078740157483" header="0.51181102362204722" footer="0.51181102362204722"/>
  <pageSetup paperSize="8" scale="87"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27"/>
  <sheetViews>
    <sheetView view="pageBreakPreview" zoomScaleNormal="90" zoomScaleSheetLayoutView="100" workbookViewId="0">
      <selection activeCell="C6" sqref="C6"/>
    </sheetView>
  </sheetViews>
  <sheetFormatPr defaultColWidth="11.42578125" defaultRowHeight="15"/>
  <cols>
    <col min="1" max="1" width="9.7109375" style="2" customWidth="1"/>
    <col min="2" max="2" width="18.7109375" style="2" customWidth="1"/>
    <col min="3" max="3" width="110.7109375" style="2" customWidth="1"/>
    <col min="4" max="4" width="30.42578125" style="21" customWidth="1"/>
    <col min="5" max="16384" width="11.42578125" style="2"/>
  </cols>
  <sheetData>
    <row r="1" spans="1:4" s="1" customFormat="1" ht="12.75">
      <c r="A1" s="27" t="s">
        <v>231</v>
      </c>
      <c r="B1" s="77" t="str">
        <f>Inventari!A1</f>
        <v>1.</v>
      </c>
      <c r="C1" s="77" t="str">
        <f>Inventari!B1</f>
        <v>Control permanent no planificable</v>
      </c>
      <c r="D1" s="44"/>
    </row>
    <row r="2" spans="1:4" s="1" customFormat="1" ht="12.75">
      <c r="A2" s="29" t="s">
        <v>232</v>
      </c>
      <c r="B2" s="78" t="str">
        <f>Inventari!B2</f>
        <v>1.1</v>
      </c>
      <c r="C2" s="79" t="str">
        <f>Inventari!C2</f>
        <v>Pressupost</v>
      </c>
      <c r="D2" s="44"/>
    </row>
    <row r="3" spans="1:4" s="1" customFormat="1" ht="11.25" customHeight="1">
      <c r="A3" s="67" t="s">
        <v>233</v>
      </c>
      <c r="B3" s="31" t="str">
        <f>Inventari!C8</f>
        <v>1.1.6</v>
      </c>
      <c r="C3" s="676" t="str">
        <f>Inventari!D8</f>
        <v xml:space="preserve">Pròrroga del pressupost general </v>
      </c>
      <c r="D3" s="44"/>
    </row>
    <row r="4" spans="1:4" s="50" customFormat="1" ht="12.75">
      <c r="C4" s="671"/>
      <c r="D4" s="52"/>
    </row>
    <row r="5" spans="1:4" s="50" customFormat="1" ht="12.75">
      <c r="A5" s="51" t="s">
        <v>234</v>
      </c>
      <c r="B5" s="11" t="s">
        <v>235</v>
      </c>
      <c r="C5" s="10" t="s">
        <v>236</v>
      </c>
      <c r="D5" s="52"/>
    </row>
    <row r="6" spans="1:4" s="1" customFormat="1" ht="51">
      <c r="A6" s="12" t="s">
        <v>237</v>
      </c>
      <c r="B6" s="42" t="str">
        <f>Inventari!E8</f>
        <v>Art. 169.6 RDLeg 2/2004
Art. 21 RD 500/1990 
4.1.b.2) RD 128/2018</v>
      </c>
      <c r="C6" s="42" t="str">
        <f>Inventari!F8</f>
        <v>En qualsevol cas, els ajustos de crèdit determinats en els paràgrafs precedents hauran de ser objecte d'imputació a les corresponents aplicacions pressupostàries del pressupost prorrogat mitjançant resolució motivada dictada pel president de la corporació, previ informe de la intervenció.</v>
      </c>
      <c r="D6" s="44"/>
    </row>
    <row r="7" spans="1:4" s="1" customFormat="1" ht="12.75">
      <c r="A7" s="666"/>
      <c r="B7" s="6"/>
      <c r="C7" s="667"/>
      <c r="D7" s="44"/>
    </row>
    <row r="8" spans="1:4" s="50" customFormat="1" ht="12.75">
      <c r="A8" s="51" t="s">
        <v>238</v>
      </c>
      <c r="B8" s="11" t="s">
        <v>235</v>
      </c>
      <c r="C8" s="5" t="str">
        <f>'1.1.1'!C8</f>
        <v>Aspectes a revisar</v>
      </c>
      <c r="D8" s="52"/>
    </row>
    <row r="9" spans="1:4" s="50" customFormat="1" ht="51">
      <c r="A9" s="677" t="s">
        <v>240</v>
      </c>
      <c r="B9" s="18" t="s">
        <v>668</v>
      </c>
      <c r="C9" s="678" t="s">
        <v>669</v>
      </c>
      <c r="D9" s="52"/>
    </row>
    <row r="10" spans="1:4" s="50" customFormat="1" ht="25.5">
      <c r="A10" s="677" t="s">
        <v>243</v>
      </c>
      <c r="B10" s="669" t="s">
        <v>670</v>
      </c>
      <c r="C10" s="678" t="s">
        <v>671</v>
      </c>
      <c r="D10" s="52"/>
    </row>
    <row r="11" spans="1:4" s="50" customFormat="1" ht="25.5">
      <c r="A11" s="677" t="s">
        <v>245</v>
      </c>
      <c r="B11" s="37" t="str">
        <f>'1.1.1'!B10</f>
        <v>Art. 16.2 RD 1463/2007</v>
      </c>
      <c r="C11" s="37" t="s">
        <v>244</v>
      </c>
      <c r="D11" s="52"/>
    </row>
    <row r="12" spans="1:4" s="1" customFormat="1" ht="25.5">
      <c r="A12" s="679" t="s">
        <v>248</v>
      </c>
      <c r="B12" s="668" t="s">
        <v>249</v>
      </c>
      <c r="C12" s="680" t="s">
        <v>397</v>
      </c>
      <c r="D12" s="44"/>
    </row>
    <row r="13" spans="1:4" s="50" customFormat="1" ht="38.25">
      <c r="A13" s="679" t="s">
        <v>251</v>
      </c>
      <c r="B13" s="18" t="s">
        <v>672</v>
      </c>
      <c r="C13" s="680" t="s">
        <v>673</v>
      </c>
      <c r="D13" s="52"/>
    </row>
    <row r="14" spans="1:4" s="1" customFormat="1" ht="38.25">
      <c r="A14" s="679" t="s">
        <v>254</v>
      </c>
      <c r="B14" s="18" t="s">
        <v>674</v>
      </c>
      <c r="C14" s="680" t="s">
        <v>675</v>
      </c>
      <c r="D14" s="44"/>
    </row>
    <row r="15" spans="1:4" ht="38.25">
      <c r="A15" s="679" t="s">
        <v>257</v>
      </c>
      <c r="B15" s="18" t="s">
        <v>676</v>
      </c>
      <c r="C15" s="680" t="s">
        <v>677</v>
      </c>
    </row>
    <row r="16" spans="1:4" s="1" customFormat="1" ht="38.25">
      <c r="A16" s="679" t="s">
        <v>260</v>
      </c>
      <c r="B16" s="18" t="s">
        <v>672</v>
      </c>
      <c r="C16" s="680" t="s">
        <v>678</v>
      </c>
      <c r="D16" s="44"/>
    </row>
    <row r="17" spans="1:4" ht="63.75">
      <c r="A17" s="679" t="s">
        <v>263</v>
      </c>
      <c r="B17" s="18" t="s">
        <v>679</v>
      </c>
      <c r="C17" s="680" t="s">
        <v>680</v>
      </c>
    </row>
    <row r="18" spans="1:4" ht="38.25">
      <c r="A18" s="679" t="s">
        <v>266</v>
      </c>
      <c r="B18" s="17" t="s">
        <v>261</v>
      </c>
      <c r="C18" s="17" t="s">
        <v>681</v>
      </c>
      <c r="D18" s="681"/>
    </row>
    <row r="19" spans="1:4" ht="76.5">
      <c r="A19" s="679" t="s">
        <v>269</v>
      </c>
      <c r="B19" s="630" t="s">
        <v>292</v>
      </c>
      <c r="C19" s="634" t="s">
        <v>293</v>
      </c>
    </row>
    <row r="20" spans="1:4" ht="25.5">
      <c r="A20" s="679" t="s">
        <v>272</v>
      </c>
      <c r="B20" s="17" t="s">
        <v>682</v>
      </c>
      <c r="C20" s="668" t="s">
        <v>683</v>
      </c>
    </row>
    <row r="21" spans="1:4" s="7" customFormat="1" ht="76.5">
      <c r="A21" s="679" t="s">
        <v>275</v>
      </c>
      <c r="B21" s="102" t="s">
        <v>682</v>
      </c>
      <c r="C21" s="670" t="s">
        <v>684</v>
      </c>
      <c r="D21" s="635"/>
    </row>
    <row r="22" spans="1:4">
      <c r="A22" s="51" t="s">
        <v>332</v>
      </c>
      <c r="B22" s="62" t="s">
        <v>235</v>
      </c>
      <c r="C22" s="71" t="s">
        <v>333</v>
      </c>
    </row>
    <row r="23" spans="1:4">
      <c r="A23" s="626" t="s">
        <v>334</v>
      </c>
      <c r="B23" s="37"/>
      <c r="C23" s="37" t="s">
        <v>335</v>
      </c>
    </row>
    <row r="24" spans="1:4">
      <c r="A24" s="51" t="s">
        <v>336</v>
      </c>
      <c r="B24" s="62" t="s">
        <v>235</v>
      </c>
      <c r="C24" s="71" t="s">
        <v>337</v>
      </c>
    </row>
    <row r="25" spans="1:4">
      <c r="A25" s="626" t="s">
        <v>338</v>
      </c>
      <c r="B25" s="668"/>
      <c r="C25" s="37" t="s">
        <v>335</v>
      </c>
    </row>
    <row r="26" spans="1:4">
      <c r="A26" s="51" t="s">
        <v>347</v>
      </c>
      <c r="B26" s="62" t="s">
        <v>235</v>
      </c>
      <c r="C26" s="97" t="s">
        <v>348</v>
      </c>
    </row>
    <row r="27" spans="1:4">
      <c r="A27" s="664" t="s">
        <v>349</v>
      </c>
      <c r="B27" s="38"/>
      <c r="C27" s="42" t="s">
        <v>335</v>
      </c>
    </row>
  </sheetData>
  <pageMargins left="0.11811023622047245" right="0.11811023622047245" top="0.15748031496062992" bottom="0.15748031496062992" header="0.31496062992125984" footer="0.31496062992125984"/>
  <pageSetup paperSize="9" fitToHeight="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24"/>
  <sheetViews>
    <sheetView view="pageBreakPreview" zoomScaleNormal="100" zoomScaleSheetLayoutView="100" workbookViewId="0">
      <selection activeCell="B6" sqref="B6"/>
    </sheetView>
  </sheetViews>
  <sheetFormatPr defaultColWidth="12.5703125" defaultRowHeight="12.75"/>
  <cols>
    <col min="1" max="1" width="9.7109375" style="50" customWidth="1"/>
    <col min="2" max="2" width="18.7109375" style="52" customWidth="1"/>
    <col min="3" max="3" width="110.7109375" style="50" customWidth="1"/>
    <col min="4" max="4" width="25.28515625" style="50" customWidth="1"/>
    <col min="5" max="254" width="11.42578125" style="50" customWidth="1"/>
    <col min="255" max="16384" width="12.5703125" style="50"/>
  </cols>
  <sheetData>
    <row r="1" spans="1:5">
      <c r="A1" s="80" t="s">
        <v>231</v>
      </c>
      <c r="B1" s="81" t="str">
        <f>Inventari!A1</f>
        <v>1.</v>
      </c>
      <c r="C1" s="82" t="str">
        <f>Inventari!B1</f>
        <v>Control permanent no planificable</v>
      </c>
      <c r="D1" s="92"/>
    </row>
    <row r="2" spans="1:5">
      <c r="A2" s="83" t="s">
        <v>232</v>
      </c>
      <c r="B2" s="29" t="str">
        <f>Inventari!B9</f>
        <v>1.2</v>
      </c>
      <c r="C2" s="84" t="str">
        <f>Inventari!C9</f>
        <v>Modificacions de crèdit</v>
      </c>
    </row>
    <row r="3" spans="1:5">
      <c r="A3" s="75" t="s">
        <v>233</v>
      </c>
      <c r="B3" s="67" t="str">
        <f>Inventari!C10</f>
        <v>1.2.1</v>
      </c>
      <c r="C3" s="76" t="str">
        <f>Inventari!D10</f>
        <v>Transferència de crèdit entre partides (aplicacions) del mateix grup de funció (àrea de despesa)</v>
      </c>
      <c r="D3" s="681"/>
    </row>
    <row r="4" spans="1:5">
      <c r="A4" s="682"/>
      <c r="B4" s="683"/>
      <c r="C4" s="684"/>
    </row>
    <row r="5" spans="1:5">
      <c r="A5" s="51" t="s">
        <v>234</v>
      </c>
      <c r="B5" s="11" t="s">
        <v>235</v>
      </c>
      <c r="C5" s="10" t="s">
        <v>236</v>
      </c>
    </row>
    <row r="6" spans="1:5" ht="25.5">
      <c r="A6" s="13" t="s">
        <v>237</v>
      </c>
      <c r="B6" s="685" t="str">
        <f>Inventari!E10</f>
        <v>Art. 4.1.b).2 RD 128/2018</v>
      </c>
      <c r="C6" s="34" t="str">
        <f>Inventari!F10</f>
        <v>L'exercici del control financer inclourà, en tot cas, les actuacions de control atribuïdes en l'ordenament jurídic a la intervenció, com ara: L'informe dels projectes de pressupostos i dels expedients de modificació d'aquests.</v>
      </c>
    </row>
    <row r="7" spans="1:5">
      <c r="A7" s="23"/>
      <c r="B7" s="6"/>
      <c r="C7" s="24"/>
    </row>
    <row r="8" spans="1:5">
      <c r="A8" s="51" t="s">
        <v>238</v>
      </c>
      <c r="B8" s="11" t="s">
        <v>235</v>
      </c>
      <c r="C8" s="5" t="str">
        <f>'1.1.1'!C8</f>
        <v>Aspectes a revisar</v>
      </c>
    </row>
    <row r="9" spans="1:5" ht="63.75">
      <c r="A9" s="19" t="s">
        <v>240</v>
      </c>
      <c r="B9" s="686" t="s">
        <v>685</v>
      </c>
      <c r="C9" s="686" t="s">
        <v>686</v>
      </c>
      <c r="D9" s="92"/>
    </row>
    <row r="10" spans="1:5" ht="28.5" customHeight="1">
      <c r="A10" s="19" t="s">
        <v>243</v>
      </c>
      <c r="B10" s="669" t="s">
        <v>249</v>
      </c>
      <c r="C10" s="678" t="s">
        <v>397</v>
      </c>
    </row>
    <row r="11" spans="1:5" ht="51">
      <c r="A11" s="19" t="s">
        <v>245</v>
      </c>
      <c r="B11" s="687" t="s">
        <v>687</v>
      </c>
      <c r="C11" s="688" t="s">
        <v>688</v>
      </c>
      <c r="E11" s="6"/>
    </row>
    <row r="12" spans="1:5" s="673" customFormat="1" ht="38.25">
      <c r="A12" s="19" t="s">
        <v>248</v>
      </c>
      <c r="B12" s="668" t="s">
        <v>689</v>
      </c>
      <c r="C12" s="668" t="s">
        <v>690</v>
      </c>
    </row>
    <row r="13" spans="1:5" s="92" customFormat="1" ht="26.25" customHeight="1">
      <c r="A13" s="19" t="s">
        <v>251</v>
      </c>
      <c r="B13" s="680" t="s">
        <v>691</v>
      </c>
      <c r="C13" s="680" t="s">
        <v>692</v>
      </c>
    </row>
    <row r="14" spans="1:5" ht="25.5">
      <c r="A14" s="19" t="s">
        <v>254</v>
      </c>
      <c r="B14" s="668" t="s">
        <v>693</v>
      </c>
      <c r="C14" s="680" t="s">
        <v>694</v>
      </c>
    </row>
    <row r="15" spans="1:5" s="673" customFormat="1" ht="51">
      <c r="A15" s="19" t="s">
        <v>257</v>
      </c>
      <c r="B15" s="669" t="s">
        <v>695</v>
      </c>
      <c r="C15" s="669" t="s">
        <v>696</v>
      </c>
    </row>
    <row r="16" spans="1:5" ht="51">
      <c r="A16" s="19" t="s">
        <v>260</v>
      </c>
      <c r="B16" s="668" t="s">
        <v>697</v>
      </c>
      <c r="C16" s="668" t="s">
        <v>698</v>
      </c>
    </row>
    <row r="17" spans="1:3" ht="51">
      <c r="A17" s="19" t="s">
        <v>263</v>
      </c>
      <c r="B17" s="669" t="s">
        <v>699</v>
      </c>
      <c r="C17" s="669" t="s">
        <v>700</v>
      </c>
    </row>
    <row r="18" spans="1:3" s="92" customFormat="1" ht="33.75" customHeight="1">
      <c r="A18" s="19" t="s">
        <v>266</v>
      </c>
      <c r="B18" s="670" t="s">
        <v>701</v>
      </c>
      <c r="C18" s="670" t="s">
        <v>702</v>
      </c>
    </row>
    <row r="19" spans="1:3">
      <c r="A19" s="51" t="s">
        <v>332</v>
      </c>
      <c r="B19" s="62" t="s">
        <v>235</v>
      </c>
      <c r="C19" s="71" t="s">
        <v>333</v>
      </c>
    </row>
    <row r="20" spans="1:3">
      <c r="A20" s="626" t="s">
        <v>334</v>
      </c>
      <c r="B20" s="37"/>
      <c r="C20" s="37" t="s">
        <v>335</v>
      </c>
    </row>
    <row r="21" spans="1:3">
      <c r="A21" s="51" t="s">
        <v>336</v>
      </c>
      <c r="B21" s="62" t="s">
        <v>235</v>
      </c>
      <c r="C21" s="71" t="s">
        <v>337</v>
      </c>
    </row>
    <row r="22" spans="1:3">
      <c r="A22" s="626" t="s">
        <v>338</v>
      </c>
      <c r="B22" s="668"/>
      <c r="C22" s="37" t="s">
        <v>335</v>
      </c>
    </row>
    <row r="23" spans="1:3">
      <c r="A23" s="51" t="s">
        <v>347</v>
      </c>
      <c r="B23" s="62" t="s">
        <v>235</v>
      </c>
      <c r="C23" s="97" t="s">
        <v>348</v>
      </c>
    </row>
    <row r="24" spans="1:3">
      <c r="A24" s="664" t="s">
        <v>349</v>
      </c>
      <c r="B24" s="38"/>
      <c r="C24" s="42" t="s">
        <v>335</v>
      </c>
    </row>
  </sheetData>
  <pageMargins left="0.39370078740157483" right="0.39370078740157483" top="0.39370078740157483" bottom="0.39370078740157483" header="0.39370078740157483" footer="0.39370078740157483"/>
  <pageSetup paperSize="9" scale="9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24"/>
  <sheetViews>
    <sheetView view="pageBreakPreview" zoomScaleNormal="90" zoomScaleSheetLayoutView="10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16384" width="11.42578125" style="50"/>
  </cols>
  <sheetData>
    <row r="1" spans="1:3">
      <c r="A1" s="27" t="s">
        <v>231</v>
      </c>
      <c r="B1" s="64" t="str">
        <f>Inventari!A1</f>
        <v>1.</v>
      </c>
      <c r="C1" s="28" t="str">
        <f>Inventari!B1</f>
        <v>Control permanent no planificable</v>
      </c>
    </row>
    <row r="2" spans="1:3">
      <c r="A2" s="29" t="s">
        <v>232</v>
      </c>
      <c r="B2" s="65" t="str">
        <f>Inventari!B9</f>
        <v>1.2</v>
      </c>
      <c r="C2" s="30" t="str">
        <f>Inventari!C9</f>
        <v>Modificacions de crèdit</v>
      </c>
    </row>
    <row r="3" spans="1:3">
      <c r="A3" s="67" t="s">
        <v>233</v>
      </c>
      <c r="B3" s="67" t="str">
        <f>Inventari!C11</f>
        <v>1.2.2</v>
      </c>
      <c r="C3" s="67" t="str">
        <f>Inventari!D11</f>
        <v>Transferència de crèdit entre partides (aplicacions) de diferent grup de funció (àrea de despesa)</v>
      </c>
    </row>
    <row r="4" spans="1:3">
      <c r="B4" s="52"/>
      <c r="C4" s="22"/>
    </row>
    <row r="5" spans="1:3">
      <c r="A5" s="51" t="s">
        <v>234</v>
      </c>
      <c r="B5" s="11" t="str">
        <f>'1.2.1'!B5</f>
        <v>Ref. Legislativa</v>
      </c>
      <c r="C5" s="10" t="str">
        <f>'1.2.1'!C5</f>
        <v>Descripció de l'actuació objecte de control permanent</v>
      </c>
    </row>
    <row r="6" spans="1:3" ht="25.5">
      <c r="A6" s="13" t="s">
        <v>237</v>
      </c>
      <c r="B6" s="685" t="str">
        <f>Inventari!E11</f>
        <v>Art. 4.1.b).2 RD 128/2018</v>
      </c>
      <c r="C6" s="34" t="str">
        <f>Inventari!F11</f>
        <v>L'exercici del control financer inclourà, en tot cas, les actuacions de control atribuïdes en l'ordenament jurídic a la intervenció, com ara: L'informe dels projectes de pressupostos i dels expedients de modificació d'aquests.</v>
      </c>
    </row>
    <row r="7" spans="1:3">
      <c r="A7" s="23"/>
      <c r="B7" s="6"/>
      <c r="C7" s="24"/>
    </row>
    <row r="8" spans="1:3">
      <c r="A8" s="51" t="s">
        <v>238</v>
      </c>
      <c r="B8" s="51" t="str">
        <f>'1.2.1'!B8</f>
        <v>Ref. Legislativa</v>
      </c>
      <c r="C8" s="10" t="str">
        <f>'1.1.1'!C8</f>
        <v>Aspectes a revisar</v>
      </c>
    </row>
    <row r="9" spans="1:3" ht="51">
      <c r="A9" s="689" t="str">
        <f>'1.2.1'!A9</f>
        <v>A.1</v>
      </c>
      <c r="B9" s="686" t="s">
        <v>703</v>
      </c>
      <c r="C9" s="690" t="s">
        <v>704</v>
      </c>
    </row>
    <row r="10" spans="1:3" ht="29.25" customHeight="1">
      <c r="A10" s="15" t="s">
        <v>243</v>
      </c>
      <c r="B10" s="668" t="str">
        <f>'1.2.1'!B10</f>
        <v>Art. 172 i 175 RD 2568/1986</v>
      </c>
      <c r="C10" s="680" t="s">
        <v>397</v>
      </c>
    </row>
    <row r="11" spans="1:3" s="92" customFormat="1" ht="38.25">
      <c r="A11" s="15" t="s">
        <v>245</v>
      </c>
      <c r="B11" s="668" t="s">
        <v>689</v>
      </c>
      <c r="C11" s="680" t="s">
        <v>705</v>
      </c>
    </row>
    <row r="12" spans="1:3" s="673" customFormat="1" ht="38.25">
      <c r="A12" s="15" t="s">
        <v>248</v>
      </c>
      <c r="B12" s="668" t="s">
        <v>689</v>
      </c>
      <c r="C12" s="668" t="s">
        <v>690</v>
      </c>
    </row>
    <row r="13" spans="1:3">
      <c r="A13" s="15" t="s">
        <v>251</v>
      </c>
      <c r="B13" s="680" t="s">
        <v>691</v>
      </c>
      <c r="C13" s="680" t="s">
        <v>692</v>
      </c>
    </row>
    <row r="14" spans="1:3" ht="25.5">
      <c r="A14" s="15" t="s">
        <v>254</v>
      </c>
      <c r="B14" s="668" t="s">
        <v>693</v>
      </c>
      <c r="C14" s="680" t="s">
        <v>694</v>
      </c>
    </row>
    <row r="15" spans="1:3" ht="51">
      <c r="A15" s="15" t="s">
        <v>257</v>
      </c>
      <c r="B15" s="669" t="s">
        <v>695</v>
      </c>
      <c r="C15" s="669" t="s">
        <v>696</v>
      </c>
    </row>
    <row r="16" spans="1:3" ht="51">
      <c r="A16" s="15" t="s">
        <v>260</v>
      </c>
      <c r="B16" s="668" t="s">
        <v>697</v>
      </c>
      <c r="C16" s="668" t="s">
        <v>698</v>
      </c>
    </row>
    <row r="17" spans="1:3" ht="51">
      <c r="A17" s="15" t="s">
        <v>263</v>
      </c>
      <c r="B17" s="668" t="s">
        <v>699</v>
      </c>
      <c r="C17" s="668" t="s">
        <v>700</v>
      </c>
    </row>
    <row r="18" spans="1:3" ht="25.5">
      <c r="A18" s="15" t="s">
        <v>266</v>
      </c>
      <c r="B18" s="670" t="s">
        <v>701</v>
      </c>
      <c r="C18" s="670" t="s">
        <v>702</v>
      </c>
    </row>
    <row r="19" spans="1:3">
      <c r="A19" s="51" t="s">
        <v>332</v>
      </c>
      <c r="B19" s="62" t="s">
        <v>235</v>
      </c>
      <c r="C19" s="71" t="s">
        <v>333</v>
      </c>
    </row>
    <row r="20" spans="1:3">
      <c r="A20" s="626" t="s">
        <v>334</v>
      </c>
      <c r="B20" s="37"/>
      <c r="C20" s="37" t="s">
        <v>335</v>
      </c>
    </row>
    <row r="21" spans="1:3">
      <c r="A21" s="51" t="s">
        <v>336</v>
      </c>
      <c r="B21" s="62" t="s">
        <v>235</v>
      </c>
      <c r="C21" s="71" t="s">
        <v>337</v>
      </c>
    </row>
    <row r="22" spans="1:3" ht="38.25">
      <c r="A22" s="626" t="s">
        <v>338</v>
      </c>
      <c r="B22" s="38" t="s">
        <v>345</v>
      </c>
      <c r="C22" s="647" t="s">
        <v>706</v>
      </c>
    </row>
    <row r="23" spans="1:3">
      <c r="A23" s="51" t="s">
        <v>347</v>
      </c>
      <c r="B23" s="62" t="s">
        <v>235</v>
      </c>
      <c r="C23" s="97" t="s">
        <v>348</v>
      </c>
    </row>
    <row r="24" spans="1:3">
      <c r="A24" s="664" t="s">
        <v>349</v>
      </c>
      <c r="B24" s="38"/>
      <c r="C24" s="42" t="s">
        <v>335</v>
      </c>
    </row>
  </sheetData>
  <pageMargins left="0.39370078740157483" right="0.39370078740157483" top="0.39370078740157483" bottom="0.39370078740157483" header="0.39370078740157483" footer="0.39370078740157483"/>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2"/>
  <sheetViews>
    <sheetView view="pageBreakPreview" zoomScale="90" zoomScaleNormal="90" zoomScaleSheetLayoutView="90" workbookViewId="0">
      <selection activeCell="B1" sqref="B1:D1"/>
    </sheetView>
  </sheetViews>
  <sheetFormatPr defaultColWidth="11.42578125" defaultRowHeight="15"/>
  <cols>
    <col min="1" max="1" width="4" customWidth="1"/>
    <col min="2" max="2" width="6.7109375" style="49" customWidth="1"/>
    <col min="3" max="3" width="7.85546875" customWidth="1"/>
    <col min="4" max="4" width="58.85546875" style="621" customWidth="1"/>
    <col min="5" max="5" width="27.28515625" customWidth="1"/>
    <col min="6" max="6" width="108.7109375" style="49" customWidth="1"/>
    <col min="7" max="7" width="11.42578125" customWidth="1"/>
    <col min="8" max="8" width="20.140625" customWidth="1"/>
  </cols>
  <sheetData>
    <row r="1" spans="1:7" ht="30">
      <c r="A1" s="165" t="s">
        <v>67</v>
      </c>
      <c r="B1" s="828" t="s">
        <v>68</v>
      </c>
      <c r="C1" s="828"/>
      <c r="D1" s="828"/>
      <c r="E1" s="166" t="s">
        <v>69</v>
      </c>
      <c r="F1" s="166" t="s">
        <v>70</v>
      </c>
    </row>
    <row r="2" spans="1:7" s="607" customFormat="1">
      <c r="A2" s="601"/>
      <c r="B2" s="602" t="s">
        <v>71</v>
      </c>
      <c r="C2" s="603" t="str">
        <f>[1]àrees!$C$13</f>
        <v>Pressupost</v>
      </c>
      <c r="D2" s="604"/>
      <c r="E2" s="605"/>
      <c r="F2" s="606"/>
    </row>
    <row r="3" spans="1:7" s="607" customFormat="1" ht="45">
      <c r="B3" s="160"/>
      <c r="C3" s="608" t="s">
        <v>72</v>
      </c>
      <c r="D3" s="609" t="s">
        <v>73</v>
      </c>
      <c r="E3" s="610" t="s">
        <v>74</v>
      </c>
      <c r="F3" s="611" t="s">
        <v>75</v>
      </c>
    </row>
    <row r="4" spans="1:7" s="607" customFormat="1" ht="30">
      <c r="B4" s="160"/>
      <c r="C4" s="608" t="s">
        <v>76</v>
      </c>
      <c r="D4" s="609" t="s">
        <v>77</v>
      </c>
      <c r="E4" s="610" t="s">
        <v>78</v>
      </c>
      <c r="F4" s="612" t="s">
        <v>79</v>
      </c>
    </row>
    <row r="5" spans="1:7" s="607" customFormat="1" ht="66.75" customHeight="1">
      <c r="B5" s="160"/>
      <c r="C5" s="608" t="s">
        <v>80</v>
      </c>
      <c r="D5" s="609" t="s">
        <v>81</v>
      </c>
      <c r="E5" s="610" t="s">
        <v>82</v>
      </c>
      <c r="F5" s="611" t="s">
        <v>83</v>
      </c>
    </row>
    <row r="6" spans="1:7" s="607" customFormat="1" ht="66.75" customHeight="1">
      <c r="B6" s="160"/>
      <c r="C6" s="608" t="s">
        <v>84</v>
      </c>
      <c r="D6" s="609" t="s">
        <v>85</v>
      </c>
      <c r="E6" s="610" t="s">
        <v>86</v>
      </c>
      <c r="F6" s="611" t="s">
        <v>87</v>
      </c>
      <c r="G6" s="160"/>
    </row>
    <row r="7" spans="1:7" s="607" customFormat="1" ht="75">
      <c r="B7" s="160"/>
      <c r="C7" s="608" t="s">
        <v>88</v>
      </c>
      <c r="D7" s="609" t="s">
        <v>89</v>
      </c>
      <c r="E7" s="610" t="s">
        <v>90</v>
      </c>
      <c r="F7" s="611" t="s">
        <v>91</v>
      </c>
      <c r="G7" s="160"/>
    </row>
    <row r="8" spans="1:7" s="613" customFormat="1" ht="45">
      <c r="B8" s="614"/>
      <c r="C8" s="608" t="s">
        <v>92</v>
      </c>
      <c r="D8" s="615" t="s">
        <v>93</v>
      </c>
      <c r="E8" s="616" t="s">
        <v>94</v>
      </c>
      <c r="F8" s="612" t="s">
        <v>95</v>
      </c>
    </row>
    <row r="9" spans="1:7" s="613" customFormat="1">
      <c r="A9" s="605"/>
      <c r="B9" s="602" t="s">
        <v>96</v>
      </c>
      <c r="C9" s="603" t="s">
        <v>97</v>
      </c>
      <c r="D9" s="604"/>
      <c r="E9" s="617"/>
      <c r="F9" s="618"/>
    </row>
    <row r="10" spans="1:7" s="613" customFormat="1" ht="30">
      <c r="B10" s="614"/>
      <c r="C10" s="608" t="s">
        <v>98</v>
      </c>
      <c r="D10" s="615" t="s">
        <v>99</v>
      </c>
      <c r="E10" s="616" t="s">
        <v>78</v>
      </c>
      <c r="F10" s="612" t="s">
        <v>79</v>
      </c>
    </row>
    <row r="11" spans="1:7" s="613" customFormat="1" ht="30">
      <c r="B11" s="614"/>
      <c r="C11" s="608" t="s">
        <v>100</v>
      </c>
      <c r="D11" s="615" t="s">
        <v>101</v>
      </c>
      <c r="E11" s="616" t="s">
        <v>78</v>
      </c>
      <c r="F11" s="612" t="str">
        <f>F10</f>
        <v>L'exercici del control financer inclourà, en tot cas, les actuacions de control atribuïdes en l'ordenament jurídic a la intervenció, com ara: L'informe dels projectes de pressupostos i dels expedients de modificació d'aquests.</v>
      </c>
    </row>
    <row r="12" spans="1:7" s="613" customFormat="1" ht="30">
      <c r="B12" s="614"/>
      <c r="C12" s="608" t="s">
        <v>102</v>
      </c>
      <c r="D12" s="615" t="s">
        <v>103</v>
      </c>
      <c r="E12" s="616" t="s">
        <v>78</v>
      </c>
      <c r="F12" s="612" t="str">
        <f>F10</f>
        <v>L'exercici del control financer inclourà, en tot cas, les actuacions de control atribuïdes en l'ordenament jurídic a la intervenció, com ara: L'informe dels projectes de pressupostos i dels expedients de modificació d'aquests.</v>
      </c>
    </row>
    <row r="13" spans="1:7" s="613" customFormat="1" ht="30">
      <c r="B13" s="614"/>
      <c r="C13" s="608" t="s">
        <v>104</v>
      </c>
      <c r="D13" s="615" t="s">
        <v>105</v>
      </c>
      <c r="E13" s="616" t="s">
        <v>78</v>
      </c>
      <c r="F13" s="612" t="str">
        <f>F10</f>
        <v>L'exercici del control financer inclourà, en tot cas, les actuacions de control atribuïdes en l'ordenament jurídic a la intervenció, com ara: L'informe dels projectes de pressupostos i dels expedients de modificació d'aquests.</v>
      </c>
    </row>
    <row r="14" spans="1:7" s="613" customFormat="1" ht="45">
      <c r="B14" s="614"/>
      <c r="C14" s="608" t="s">
        <v>106</v>
      </c>
      <c r="D14" s="615" t="s">
        <v>107</v>
      </c>
      <c r="E14" s="616" t="s">
        <v>108</v>
      </c>
      <c r="F14" s="612" t="s">
        <v>109</v>
      </c>
    </row>
    <row r="15" spans="1:7" s="613" customFormat="1" ht="45">
      <c r="B15" s="614"/>
      <c r="C15" s="608" t="s">
        <v>110</v>
      </c>
      <c r="D15" s="615" t="s">
        <v>111</v>
      </c>
      <c r="E15" s="616" t="s">
        <v>108</v>
      </c>
      <c r="F15" s="612" t="s">
        <v>109</v>
      </c>
    </row>
    <row r="16" spans="1:7" s="613" customFormat="1" ht="30">
      <c r="B16" s="614"/>
      <c r="C16" s="608" t="s">
        <v>112</v>
      </c>
      <c r="D16" s="615" t="s">
        <v>113</v>
      </c>
      <c r="E16" s="616" t="s">
        <v>78</v>
      </c>
      <c r="F16" s="612" t="str">
        <f>F11</f>
        <v>L'exercici del control financer inclourà, en tot cas, les actuacions de control atribuïdes en l'ordenament jurídic a la intervenció, com ara: L'informe dels projectes de pressupostos i dels expedients de modificació d'aquests.</v>
      </c>
    </row>
    <row r="17" spans="1:6" s="613" customFormat="1" ht="30">
      <c r="B17" s="614"/>
      <c r="C17" s="608" t="s">
        <v>114</v>
      </c>
      <c r="D17" s="615" t="s">
        <v>115</v>
      </c>
      <c r="E17" s="616" t="s">
        <v>78</v>
      </c>
      <c r="F17" s="612" t="str">
        <f>F16</f>
        <v>L'exercici del control financer inclourà, en tot cas, les actuacions de control atribuïdes en l'ordenament jurídic a la intervenció, com ara: L'informe dels projectes de pressupostos i dels expedients de modificació d'aquests.</v>
      </c>
    </row>
    <row r="18" spans="1:6" s="613" customFormat="1">
      <c r="A18" s="605"/>
      <c r="B18" s="602" t="s">
        <v>116</v>
      </c>
      <c r="C18" s="603" t="s">
        <v>117</v>
      </c>
      <c r="D18" s="604"/>
      <c r="E18" s="617"/>
      <c r="F18" s="618"/>
    </row>
    <row r="19" spans="1:6" s="613" customFormat="1" ht="45">
      <c r="B19" s="614"/>
      <c r="C19" s="608" t="s">
        <v>118</v>
      </c>
      <c r="D19" s="615" t="s">
        <v>119</v>
      </c>
      <c r="E19" s="616" t="s">
        <v>120</v>
      </c>
      <c r="F19" s="612" t="s">
        <v>121</v>
      </c>
    </row>
    <row r="20" spans="1:6" s="613" customFormat="1" ht="45">
      <c r="B20" s="614"/>
      <c r="C20" s="608" t="s">
        <v>122</v>
      </c>
      <c r="D20" s="615" t="s">
        <v>123</v>
      </c>
      <c r="E20" s="616" t="s">
        <v>124</v>
      </c>
      <c r="F20" s="612" t="s">
        <v>125</v>
      </c>
    </row>
    <row r="21" spans="1:6" s="613" customFormat="1" ht="60">
      <c r="B21" s="614"/>
      <c r="C21" s="608" t="s">
        <v>126</v>
      </c>
      <c r="D21" s="615" t="s">
        <v>127</v>
      </c>
      <c r="E21" s="616" t="s">
        <v>128</v>
      </c>
      <c r="F21" s="611" t="s">
        <v>129</v>
      </c>
    </row>
    <row r="22" spans="1:6" s="613" customFormat="1" ht="60">
      <c r="B22" s="614"/>
      <c r="C22" s="608" t="s">
        <v>130</v>
      </c>
      <c r="D22" s="615" t="s">
        <v>131</v>
      </c>
      <c r="E22" s="616" t="s">
        <v>132</v>
      </c>
      <c r="F22" s="612" t="s">
        <v>133</v>
      </c>
    </row>
    <row r="23" spans="1:6" s="613" customFormat="1" ht="75">
      <c r="B23" s="614"/>
      <c r="C23" s="608" t="s">
        <v>134</v>
      </c>
      <c r="D23" s="615" t="s">
        <v>135</v>
      </c>
      <c r="E23" s="616" t="s">
        <v>136</v>
      </c>
      <c r="F23" s="612" t="s">
        <v>137</v>
      </c>
    </row>
    <row r="24" spans="1:6" s="613" customFormat="1">
      <c r="A24" s="605"/>
      <c r="B24" s="602" t="s">
        <v>138</v>
      </c>
      <c r="C24" s="603" t="s">
        <v>139</v>
      </c>
      <c r="D24" s="604"/>
      <c r="E24" s="617"/>
      <c r="F24" s="618"/>
    </row>
    <row r="25" spans="1:6" s="613" customFormat="1" ht="45">
      <c r="B25" s="614"/>
      <c r="C25" s="608" t="s">
        <v>140</v>
      </c>
      <c r="D25" s="615" t="s">
        <v>141</v>
      </c>
      <c r="E25" s="616" t="s">
        <v>142</v>
      </c>
      <c r="F25" s="612" t="s">
        <v>143</v>
      </c>
    </row>
    <row r="26" spans="1:6" s="613" customFormat="1" ht="45">
      <c r="B26" s="614"/>
      <c r="C26" s="608" t="s">
        <v>144</v>
      </c>
      <c r="D26" s="615" t="s">
        <v>145</v>
      </c>
      <c r="E26" s="616" t="s">
        <v>142</v>
      </c>
      <c r="F26" s="612" t="s">
        <v>143</v>
      </c>
    </row>
    <row r="27" spans="1:6" s="613" customFormat="1" ht="45">
      <c r="B27" s="614"/>
      <c r="C27" s="608" t="s">
        <v>146</v>
      </c>
      <c r="D27" s="615" t="s">
        <v>147</v>
      </c>
      <c r="E27" s="616" t="s">
        <v>148</v>
      </c>
      <c r="F27" s="612" t="s">
        <v>149</v>
      </c>
    </row>
    <row r="28" spans="1:6" s="613" customFormat="1" ht="45">
      <c r="B28" s="614"/>
      <c r="C28" s="608" t="s">
        <v>150</v>
      </c>
      <c r="D28" s="615" t="s">
        <v>151</v>
      </c>
      <c r="E28" s="616" t="s">
        <v>152</v>
      </c>
      <c r="F28" s="612" t="s">
        <v>153</v>
      </c>
    </row>
    <row r="29" spans="1:6" s="613" customFormat="1" ht="45">
      <c r="B29" s="614"/>
      <c r="C29" s="608" t="s">
        <v>154</v>
      </c>
      <c r="D29" s="615" t="s">
        <v>155</v>
      </c>
      <c r="E29" s="616" t="s">
        <v>152</v>
      </c>
      <c r="F29" s="612" t="s">
        <v>153</v>
      </c>
    </row>
    <row r="30" spans="1:6" s="613" customFormat="1" ht="45">
      <c r="B30" s="614"/>
      <c r="C30" s="608" t="s">
        <v>156</v>
      </c>
      <c r="D30" s="615" t="s">
        <v>157</v>
      </c>
      <c r="E30" s="616" t="s">
        <v>158</v>
      </c>
      <c r="F30" s="612" t="s">
        <v>159</v>
      </c>
    </row>
    <row r="31" spans="1:6" s="613" customFormat="1" ht="45">
      <c r="B31" s="614"/>
      <c r="C31" s="608" t="s">
        <v>160</v>
      </c>
      <c r="D31" s="615" t="s">
        <v>161</v>
      </c>
      <c r="E31" s="616" t="s">
        <v>162</v>
      </c>
      <c r="F31" s="612" t="s">
        <v>163</v>
      </c>
    </row>
    <row r="32" spans="1:6" s="613" customFormat="1">
      <c r="A32" s="605"/>
      <c r="B32" s="602" t="s">
        <v>164</v>
      </c>
      <c r="C32" s="603" t="s">
        <v>165</v>
      </c>
      <c r="D32" s="604"/>
      <c r="E32" s="617"/>
      <c r="F32" s="618"/>
    </row>
    <row r="33" spans="1:6" s="613" customFormat="1" ht="82.5" customHeight="1">
      <c r="B33" s="614"/>
      <c r="C33" s="608" t="s">
        <v>166</v>
      </c>
      <c r="D33" s="615" t="s">
        <v>167</v>
      </c>
      <c r="E33" s="616" t="s">
        <v>168</v>
      </c>
      <c r="F33" s="612" t="s">
        <v>169</v>
      </c>
    </row>
    <row r="34" spans="1:6" s="613" customFormat="1" ht="45">
      <c r="B34" s="614"/>
      <c r="C34" s="608" t="s">
        <v>170</v>
      </c>
      <c r="D34" s="615" t="s">
        <v>171</v>
      </c>
      <c r="E34" s="616" t="s">
        <v>172</v>
      </c>
      <c r="F34" s="612" t="s">
        <v>173</v>
      </c>
    </row>
    <row r="35" spans="1:6" s="613" customFormat="1" ht="60">
      <c r="B35" s="614"/>
      <c r="C35" s="608" t="s">
        <v>174</v>
      </c>
      <c r="D35" s="615" t="s">
        <v>175</v>
      </c>
      <c r="E35" s="616" t="s">
        <v>176</v>
      </c>
      <c r="F35" s="612" t="s">
        <v>177</v>
      </c>
    </row>
    <row r="36" spans="1:6" s="613" customFormat="1" ht="45">
      <c r="B36" s="614"/>
      <c r="C36" s="608" t="s">
        <v>178</v>
      </c>
      <c r="D36" s="615" t="s">
        <v>179</v>
      </c>
      <c r="E36" s="619" t="s">
        <v>180</v>
      </c>
      <c r="F36" s="612" t="s">
        <v>181</v>
      </c>
    </row>
    <row r="37" spans="1:6" s="613" customFormat="1" ht="60">
      <c r="B37" s="614"/>
      <c r="C37" s="608" t="s">
        <v>182</v>
      </c>
      <c r="D37" s="615" t="s">
        <v>183</v>
      </c>
      <c r="E37" s="619" t="s">
        <v>184</v>
      </c>
      <c r="F37" s="612" t="s">
        <v>185</v>
      </c>
    </row>
    <row r="38" spans="1:6" s="169" customFormat="1" ht="60">
      <c r="A38" s="613"/>
      <c r="B38" s="614"/>
      <c r="C38" s="608" t="s">
        <v>186</v>
      </c>
      <c r="D38" s="615" t="s">
        <v>187</v>
      </c>
      <c r="E38" s="619" t="s">
        <v>188</v>
      </c>
      <c r="F38" s="612" t="s">
        <v>185</v>
      </c>
    </row>
    <row r="39" spans="1:6" s="613" customFormat="1">
      <c r="A39" s="605"/>
      <c r="B39" s="602" t="s">
        <v>189</v>
      </c>
      <c r="C39" s="603" t="s">
        <v>190</v>
      </c>
      <c r="D39" s="604"/>
      <c r="E39" s="617"/>
      <c r="F39" s="618"/>
    </row>
    <row r="40" spans="1:6" s="613" customFormat="1" ht="45">
      <c r="B40" s="614"/>
      <c r="C40" s="608" t="s">
        <v>191</v>
      </c>
      <c r="D40" s="615" t="s">
        <v>192</v>
      </c>
      <c r="E40" s="616" t="s">
        <v>193</v>
      </c>
      <c r="F40" s="612" t="s">
        <v>194</v>
      </c>
    </row>
    <row r="41" spans="1:6" s="613" customFormat="1" ht="30">
      <c r="B41" s="614"/>
      <c r="C41" s="608" t="s">
        <v>195</v>
      </c>
      <c r="D41" s="615" t="s">
        <v>196</v>
      </c>
      <c r="E41" s="616" t="s">
        <v>197</v>
      </c>
      <c r="F41" s="612" t="s">
        <v>198</v>
      </c>
    </row>
    <row r="42" spans="1:6" s="613" customFormat="1" ht="45">
      <c r="B42" s="614"/>
      <c r="C42" s="608" t="s">
        <v>199</v>
      </c>
      <c r="D42" s="615" t="s">
        <v>200</v>
      </c>
      <c r="E42" s="616" t="s">
        <v>201</v>
      </c>
      <c r="F42" s="612" t="s">
        <v>194</v>
      </c>
    </row>
    <row r="43" spans="1:6" s="613" customFormat="1" ht="45">
      <c r="B43" s="614"/>
      <c r="C43" s="608" t="s">
        <v>202</v>
      </c>
      <c r="D43" s="615" t="s">
        <v>203</v>
      </c>
      <c r="E43" s="616" t="s">
        <v>201</v>
      </c>
      <c r="F43" s="612" t="s">
        <v>194</v>
      </c>
    </row>
    <row r="44" spans="1:6" s="613" customFormat="1" ht="45">
      <c r="B44" s="614"/>
      <c r="C44" s="608" t="s">
        <v>204</v>
      </c>
      <c r="D44" s="615" t="s">
        <v>205</v>
      </c>
      <c r="E44" s="616" t="s">
        <v>201</v>
      </c>
      <c r="F44" s="612" t="s">
        <v>194</v>
      </c>
    </row>
    <row r="45" spans="1:6" s="613" customFormat="1">
      <c r="A45" s="605"/>
      <c r="B45" s="602" t="s">
        <v>206</v>
      </c>
      <c r="C45" s="603" t="s">
        <v>207</v>
      </c>
      <c r="D45" s="604"/>
      <c r="E45" s="617"/>
      <c r="F45" s="618"/>
    </row>
    <row r="46" spans="1:6" s="613" customFormat="1" ht="30">
      <c r="B46" s="614"/>
      <c r="C46" s="608" t="s">
        <v>208</v>
      </c>
      <c r="D46" s="615" t="s">
        <v>209</v>
      </c>
      <c r="E46" s="616" t="s">
        <v>210</v>
      </c>
      <c r="F46" s="612" t="s">
        <v>211</v>
      </c>
    </row>
    <row r="47" spans="1:6" s="169" customFormat="1">
      <c r="A47" s="605"/>
      <c r="B47" s="602" t="s">
        <v>212</v>
      </c>
      <c r="C47" s="603" t="s">
        <v>213</v>
      </c>
      <c r="D47" s="604"/>
      <c r="E47" s="617"/>
      <c r="F47" s="618"/>
    </row>
    <row r="48" spans="1:6" s="169" customFormat="1" ht="45">
      <c r="A48" s="613"/>
      <c r="B48" s="620"/>
      <c r="C48" s="607" t="s">
        <v>214</v>
      </c>
      <c r="D48" s="615" t="s">
        <v>215</v>
      </c>
      <c r="E48" s="616" t="s">
        <v>216</v>
      </c>
      <c r="F48" s="612" t="s">
        <v>217</v>
      </c>
    </row>
    <row r="49" spans="1:6" s="169" customFormat="1" ht="75" customHeight="1">
      <c r="A49" s="613"/>
      <c r="B49" s="620"/>
      <c r="C49" s="607" t="s">
        <v>218</v>
      </c>
      <c r="D49" s="615" t="s">
        <v>219</v>
      </c>
      <c r="E49" s="616" t="s">
        <v>220</v>
      </c>
      <c r="F49" s="612" t="s">
        <v>217</v>
      </c>
    </row>
    <row r="50" spans="1:6" s="169" customFormat="1" ht="45">
      <c r="A50" s="613"/>
      <c r="B50" s="620"/>
      <c r="C50" s="607" t="s">
        <v>221</v>
      </c>
      <c r="D50" s="615" t="s">
        <v>222</v>
      </c>
      <c r="E50" s="616" t="s">
        <v>223</v>
      </c>
      <c r="F50" s="612" t="s">
        <v>217</v>
      </c>
    </row>
    <row r="51" spans="1:6" s="169" customFormat="1" ht="45">
      <c r="A51" s="613"/>
      <c r="B51" s="620"/>
      <c r="C51" s="607" t="s">
        <v>224</v>
      </c>
      <c r="D51" s="615" t="s">
        <v>225</v>
      </c>
      <c r="E51" s="616" t="s">
        <v>226</v>
      </c>
      <c r="F51" s="612" t="s">
        <v>217</v>
      </c>
    </row>
    <row r="52" spans="1:6" s="613" customFormat="1" ht="30">
      <c r="B52" s="614"/>
      <c r="C52" s="607" t="s">
        <v>227</v>
      </c>
      <c r="D52" s="609" t="s">
        <v>228</v>
      </c>
      <c r="E52" s="616" t="s">
        <v>229</v>
      </c>
      <c r="F52" s="612" t="s">
        <v>230</v>
      </c>
    </row>
  </sheetData>
  <mergeCells count="1">
    <mergeCell ref="B1:D1"/>
  </mergeCells>
  <printOptions gridLines="1"/>
  <pageMargins left="0.31496062992125984" right="0.31496062992125984" top="0.35433070866141736" bottom="0.35433070866141736" header="0.31496062992125984" footer="0.31496062992125984"/>
  <pageSetup paperSize="9" scale="66" fitToHeight="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D23"/>
  <sheetViews>
    <sheetView view="pageBreakPreview" zoomScaleNormal="90" zoomScaleSheetLayoutView="100" workbookViewId="0">
      <selection activeCell="B6" sqref="B6"/>
    </sheetView>
  </sheetViews>
  <sheetFormatPr defaultColWidth="8.28515625" defaultRowHeight="12.75"/>
  <cols>
    <col min="1" max="1" width="9.7109375" style="50" customWidth="1"/>
    <col min="2" max="2" width="18.7109375" style="52" customWidth="1"/>
    <col min="3" max="3" width="110.7109375" style="50" customWidth="1"/>
    <col min="4" max="4" width="29.140625" style="52" customWidth="1"/>
    <col min="5" max="255" width="11.42578125" style="50" customWidth="1"/>
    <col min="256" max="16384" width="8.28515625" style="50"/>
  </cols>
  <sheetData>
    <row r="1" spans="1:4">
      <c r="A1" s="27" t="s">
        <v>231</v>
      </c>
      <c r="B1" s="64" t="str">
        <f>Inventari!A1</f>
        <v>1.</v>
      </c>
      <c r="C1" s="28" t="str">
        <f>Inventari!B1</f>
        <v>Control permanent no planificable</v>
      </c>
      <c r="D1" s="92"/>
    </row>
    <row r="2" spans="1:4">
      <c r="A2" s="29" t="s">
        <v>232</v>
      </c>
      <c r="B2" s="65" t="str">
        <f>Inventari!B9</f>
        <v>1.2</v>
      </c>
      <c r="C2" s="30" t="str">
        <f>Inventari!C9</f>
        <v>Modificacions de crèdit</v>
      </c>
      <c r="D2" s="50"/>
    </row>
    <row r="3" spans="1:4">
      <c r="A3" s="67" t="s">
        <v>233</v>
      </c>
      <c r="B3" s="67" t="str">
        <f>Inventari!C12</f>
        <v>1.2.3</v>
      </c>
      <c r="C3" s="67" t="str">
        <f>Inventari!D12</f>
        <v>Generació de crèdit</v>
      </c>
    </row>
    <row r="4" spans="1:4">
      <c r="C4" s="22"/>
    </row>
    <row r="5" spans="1:4">
      <c r="A5" s="51" t="s">
        <v>234</v>
      </c>
      <c r="B5" s="11" t="str">
        <f>'1.2.2'!B5</f>
        <v>Ref. Legislativa</v>
      </c>
      <c r="C5" s="10" t="str">
        <f>'1.2.2'!C5</f>
        <v>Descripció de l'actuació objecte de control permanent</v>
      </c>
    </row>
    <row r="6" spans="1:4" ht="25.5">
      <c r="A6" s="13" t="s">
        <v>237</v>
      </c>
      <c r="B6" s="685" t="str">
        <f>Inventari!E12</f>
        <v>Art. 4.1.b).2 RD 128/2018</v>
      </c>
      <c r="C6" s="34" t="str">
        <f>Inventari!F12</f>
        <v>L'exercici del control financer inclourà, en tot cas, les actuacions de control atribuïdes en l'ordenament jurídic a la intervenció, com ara: L'informe dels projectes de pressupostos i dels expedients de modificació d'aquests.</v>
      </c>
    </row>
    <row r="7" spans="1:4">
      <c r="A7" s="57"/>
      <c r="B7" s="691"/>
      <c r="C7" s="58"/>
    </row>
    <row r="8" spans="1:4">
      <c r="A8" s="51" t="s">
        <v>238</v>
      </c>
      <c r="B8" s="51" t="str">
        <f>'1.2.1'!B8</f>
        <v>Ref. Legislativa</v>
      </c>
      <c r="C8" s="10" t="str">
        <f>'1.1.1'!C8</f>
        <v>Aspectes a revisar</v>
      </c>
    </row>
    <row r="9" spans="1:4" ht="38.25">
      <c r="A9" s="689" t="str">
        <f>'1.2.1'!A9</f>
        <v>A.1</v>
      </c>
      <c r="B9" s="686" t="s">
        <v>707</v>
      </c>
      <c r="C9" s="690" t="str">
        <f>'1.2.1'!C9</f>
        <v>Que l'expedient es proposa a l'òrgan competent, d'acord amb el previst a les bases d'execució del pressupost.</v>
      </c>
    </row>
    <row r="10" spans="1:4" ht="22.5" customHeight="1">
      <c r="A10" s="692" t="s">
        <v>243</v>
      </c>
      <c r="B10" s="668" t="str">
        <f>'1.2.4'!B10</f>
        <v>Art. 172 i 175 RD 2568/1986</v>
      </c>
      <c r="C10" s="680" t="s">
        <v>397</v>
      </c>
    </row>
    <row r="11" spans="1:4" s="673" customFormat="1" ht="25.5">
      <c r="A11" s="692" t="s">
        <v>245</v>
      </c>
      <c r="B11" s="668" t="s">
        <v>708</v>
      </c>
      <c r="C11" s="680" t="str">
        <f>'1.2.1'!C11</f>
        <v>Que la modificació de crèdit es tramita d'acord amb la regulació establerta a les bases d'execució del pressupost.</v>
      </c>
      <c r="D11" s="693"/>
    </row>
    <row r="12" spans="1:4" ht="25.5">
      <c r="A12" s="15" t="s">
        <v>248</v>
      </c>
      <c r="B12" s="668" t="s">
        <v>709</v>
      </c>
      <c r="C12" s="668" t="s">
        <v>710</v>
      </c>
    </row>
    <row r="13" spans="1:4" ht="25.5">
      <c r="A13" s="15" t="s">
        <v>251</v>
      </c>
      <c r="B13" s="668" t="s">
        <v>711</v>
      </c>
      <c r="C13" s="668" t="s">
        <v>712</v>
      </c>
      <c r="D13" s="694"/>
    </row>
    <row r="14" spans="1:4" ht="25.5">
      <c r="A14" s="15" t="s">
        <v>254</v>
      </c>
      <c r="B14" s="668" t="s">
        <v>713</v>
      </c>
      <c r="C14" s="680" t="s">
        <v>714</v>
      </c>
    </row>
    <row r="15" spans="1:4" ht="25.5">
      <c r="A15" s="15" t="s">
        <v>257</v>
      </c>
      <c r="B15" s="668" t="s">
        <v>715</v>
      </c>
      <c r="C15" s="668" t="s">
        <v>716</v>
      </c>
    </row>
    <row r="16" spans="1:4" ht="25.5">
      <c r="A16" s="15" t="s">
        <v>260</v>
      </c>
      <c r="B16" s="668" t="s">
        <v>717</v>
      </c>
      <c r="C16" s="668" t="s">
        <v>718</v>
      </c>
    </row>
    <row r="17" spans="1:4" ht="25.5">
      <c r="A17" s="15" t="s">
        <v>263</v>
      </c>
      <c r="B17" s="670" t="s">
        <v>719</v>
      </c>
      <c r="C17" s="670" t="s">
        <v>720</v>
      </c>
      <c r="D17" s="695"/>
    </row>
    <row r="18" spans="1:4">
      <c r="A18" s="51" t="s">
        <v>332</v>
      </c>
      <c r="B18" s="62" t="s">
        <v>235</v>
      </c>
      <c r="C18" s="71" t="s">
        <v>333</v>
      </c>
    </row>
    <row r="19" spans="1:4">
      <c r="A19" s="626" t="s">
        <v>334</v>
      </c>
      <c r="B19" s="37"/>
      <c r="C19" s="37" t="s">
        <v>335</v>
      </c>
    </row>
    <row r="20" spans="1:4">
      <c r="A20" s="51" t="s">
        <v>336</v>
      </c>
      <c r="B20" s="62" t="s">
        <v>235</v>
      </c>
      <c r="C20" s="71" t="s">
        <v>337</v>
      </c>
    </row>
    <row r="21" spans="1:4">
      <c r="A21" s="626" t="s">
        <v>338</v>
      </c>
      <c r="B21" s="668"/>
      <c r="C21" s="37" t="s">
        <v>335</v>
      </c>
    </row>
    <row r="22" spans="1:4">
      <c r="A22" s="51" t="s">
        <v>347</v>
      </c>
      <c r="B22" s="62" t="s">
        <v>235</v>
      </c>
      <c r="C22" s="97" t="s">
        <v>348</v>
      </c>
    </row>
    <row r="23" spans="1:4">
      <c r="A23" s="664" t="s">
        <v>349</v>
      </c>
      <c r="B23" s="38"/>
      <c r="C23" s="42" t="s">
        <v>335</v>
      </c>
    </row>
  </sheetData>
  <pageMargins left="0.39370078740157483" right="0.39370078740157483" top="0.39370078740157483" bottom="0.39370078740157483" header="0.39370078740157483" footer="0.39370078740157483"/>
  <pageSetup paperSize="9" scale="9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D21"/>
  <sheetViews>
    <sheetView view="pageBreakPreview" zoomScaleNormal="90" zoomScaleSheetLayoutView="100" workbookViewId="0">
      <selection activeCell="B6" sqref="B6"/>
    </sheetView>
  </sheetViews>
  <sheetFormatPr defaultColWidth="8.28515625" defaultRowHeight="12.75"/>
  <cols>
    <col min="1" max="1" width="9.7109375" style="50" customWidth="1"/>
    <col min="2" max="2" width="18.7109375" style="50" customWidth="1"/>
    <col min="3" max="3" width="110.7109375" style="50" customWidth="1"/>
    <col min="4" max="4" width="26.7109375" style="50" customWidth="1"/>
    <col min="5" max="255" width="11.42578125" style="50" customWidth="1"/>
    <col min="256" max="16384" width="8.28515625" style="50"/>
  </cols>
  <sheetData>
    <row r="1" spans="1:4">
      <c r="A1" s="27" t="s">
        <v>231</v>
      </c>
      <c r="B1" s="64" t="str">
        <f>Inventari!A1</f>
        <v>1.</v>
      </c>
      <c r="C1" s="28" t="str">
        <f>Inventari!B1</f>
        <v>Control permanent no planificable</v>
      </c>
      <c r="D1" s="92"/>
    </row>
    <row r="2" spans="1:4">
      <c r="A2" s="29" t="s">
        <v>232</v>
      </c>
      <c r="B2" s="65" t="str">
        <f>Inventari!B9</f>
        <v>1.2</v>
      </c>
      <c r="C2" s="30" t="str">
        <f>Inventari!C9</f>
        <v>Modificacions de crèdit</v>
      </c>
    </row>
    <row r="3" spans="1:4">
      <c r="A3" s="67" t="s">
        <v>233</v>
      </c>
      <c r="B3" s="67" t="str">
        <f>Inventari!C13</f>
        <v>1.2.4</v>
      </c>
      <c r="C3" s="67" t="str">
        <f>Inventari!D13</f>
        <v>Ampliació de crèdit</v>
      </c>
    </row>
    <row r="4" spans="1:4">
      <c r="B4" s="52"/>
      <c r="C4" s="22"/>
    </row>
    <row r="5" spans="1:4">
      <c r="A5" s="51" t="s">
        <v>234</v>
      </c>
      <c r="B5" s="11" t="str">
        <f>'1.2.2'!B5</f>
        <v>Ref. Legislativa</v>
      </c>
      <c r="C5" s="10" t="str">
        <f>'1.2.2'!C5</f>
        <v>Descripció de l'actuació objecte de control permanent</v>
      </c>
    </row>
    <row r="6" spans="1:4" ht="25.5">
      <c r="A6" s="696" t="s">
        <v>237</v>
      </c>
      <c r="B6" s="685" t="str">
        <f>Inventari!E13</f>
        <v>Art. 4.1.b).2 RD 128/2018</v>
      </c>
      <c r="C6" s="34" t="str">
        <f>Inventari!F13</f>
        <v>L'exercici del control financer inclourà, en tot cas, les actuacions de control atribuïdes en l'ordenament jurídic a la intervenció, com ara: L'informe dels projectes de pressupostos i dels expedients de modificació d'aquests.</v>
      </c>
    </row>
    <row r="7" spans="1:4">
      <c r="A7" s="57"/>
      <c r="B7" s="691"/>
      <c r="C7" s="58"/>
    </row>
    <row r="8" spans="1:4">
      <c r="A8" s="51" t="s">
        <v>238</v>
      </c>
      <c r="B8" s="51" t="str">
        <f>'1.2.1'!B8</f>
        <v>Ref. Legislativa</v>
      </c>
      <c r="C8" s="51" t="str">
        <f>'1.1.1'!C8</f>
        <v>Aspectes a revisar</v>
      </c>
    </row>
    <row r="9" spans="1:4" ht="38.25">
      <c r="A9" s="689" t="str">
        <f>'1.2.1'!A9</f>
        <v>A.1</v>
      </c>
      <c r="B9" s="686" t="s">
        <v>721</v>
      </c>
      <c r="C9" s="690" t="str">
        <f>'1.2.3'!C9</f>
        <v>Que l'expedient es proposa a l'òrgan competent, d'acord amb el previst a les bases d'execució del pressupost.</v>
      </c>
    </row>
    <row r="10" spans="1:4" ht="22.5" customHeight="1">
      <c r="A10" s="15" t="s">
        <v>243</v>
      </c>
      <c r="B10" s="668" t="s">
        <v>249</v>
      </c>
      <c r="C10" s="680" t="s">
        <v>397</v>
      </c>
    </row>
    <row r="11" spans="1:4" ht="25.5">
      <c r="A11" s="15" t="s">
        <v>245</v>
      </c>
      <c r="B11" s="668" t="s">
        <v>722</v>
      </c>
      <c r="C11" s="680" t="str">
        <f>'1.2.1'!C11</f>
        <v>Que la modificació de crèdit es tramita d'acord amb la regulació establerta a les bases d'execució del pressupost.</v>
      </c>
    </row>
    <row r="12" spans="1:4" ht="25.5">
      <c r="A12" s="15" t="s">
        <v>248</v>
      </c>
      <c r="B12" s="668" t="s">
        <v>723</v>
      </c>
      <c r="C12" s="697" t="s">
        <v>724</v>
      </c>
    </row>
    <row r="13" spans="1:4" ht="25.5">
      <c r="A13" s="15" t="s">
        <v>251</v>
      </c>
      <c r="B13" s="668" t="s">
        <v>725</v>
      </c>
      <c r="C13" s="668" t="s">
        <v>726</v>
      </c>
    </row>
    <row r="14" spans="1:4" ht="25.5">
      <c r="A14" s="15" t="s">
        <v>254</v>
      </c>
      <c r="B14" s="668" t="s">
        <v>727</v>
      </c>
      <c r="C14" s="680" t="s">
        <v>728</v>
      </c>
    </row>
    <row r="15" spans="1:4" ht="21" customHeight="1">
      <c r="A15" s="15" t="s">
        <v>257</v>
      </c>
      <c r="B15" s="670" t="s">
        <v>729</v>
      </c>
      <c r="C15" s="670" t="s">
        <v>730</v>
      </c>
    </row>
    <row r="16" spans="1:4">
      <c r="A16" s="51" t="s">
        <v>332</v>
      </c>
      <c r="B16" s="62" t="s">
        <v>235</v>
      </c>
      <c r="C16" s="71" t="s">
        <v>333</v>
      </c>
    </row>
    <row r="17" spans="1:3">
      <c r="A17" s="626" t="s">
        <v>334</v>
      </c>
      <c r="B17" s="37"/>
      <c r="C17" s="37" t="s">
        <v>335</v>
      </c>
    </row>
    <row r="18" spans="1:3">
      <c r="A18" s="51" t="s">
        <v>336</v>
      </c>
      <c r="B18" s="62" t="s">
        <v>235</v>
      </c>
      <c r="C18" s="71" t="s">
        <v>337</v>
      </c>
    </row>
    <row r="19" spans="1:3">
      <c r="A19" s="626" t="s">
        <v>338</v>
      </c>
      <c r="B19" s="668"/>
      <c r="C19" s="37" t="s">
        <v>335</v>
      </c>
    </row>
    <row r="20" spans="1:3">
      <c r="A20" s="51" t="s">
        <v>347</v>
      </c>
      <c r="B20" s="62" t="s">
        <v>235</v>
      </c>
      <c r="C20" s="97" t="s">
        <v>348</v>
      </c>
    </row>
    <row r="21" spans="1:3">
      <c r="A21" s="664" t="s">
        <v>349</v>
      </c>
      <c r="B21" s="38"/>
      <c r="C21" s="42" t="s">
        <v>335</v>
      </c>
    </row>
  </sheetData>
  <pageMargins left="0.39370078740157483" right="0.39370078740157483" top="0.39370078740157483" bottom="0.39370078740157483" header="0.39370078740157483" footer="0.39370078740157483"/>
  <pageSetup paperSize="9" scale="9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D35"/>
  <sheetViews>
    <sheetView view="pageBreakPreview" zoomScaleNormal="90" zoomScaleSheetLayoutView="100" workbookViewId="0">
      <selection activeCell="B6" sqref="B6"/>
    </sheetView>
  </sheetViews>
  <sheetFormatPr defaultColWidth="8.28515625" defaultRowHeight="12.75"/>
  <cols>
    <col min="1" max="1" width="9.7109375" style="50" customWidth="1"/>
    <col min="2" max="2" width="18.7109375" style="50" customWidth="1"/>
    <col min="3" max="3" width="110.7109375" style="52" customWidth="1"/>
    <col min="4" max="4" width="20.85546875" style="50" bestFit="1" customWidth="1"/>
    <col min="5" max="249" width="11.42578125" style="50" customWidth="1"/>
    <col min="250" max="16384" width="8.28515625" style="50"/>
  </cols>
  <sheetData>
    <row r="1" spans="1:4" ht="18.75" customHeight="1">
      <c r="A1" s="80" t="s">
        <v>231</v>
      </c>
      <c r="B1" s="85" t="str">
        <f>Inventari!A1</f>
        <v>1.</v>
      </c>
      <c r="C1" s="87" t="str">
        <f>Inventari!B1</f>
        <v>Control permanent no planificable</v>
      </c>
      <c r="D1" s="92"/>
    </row>
    <row r="2" spans="1:4" ht="18.75" customHeight="1">
      <c r="A2" s="83" t="s">
        <v>232</v>
      </c>
      <c r="B2" s="65" t="str">
        <f>Inventari!B9</f>
        <v>1.2</v>
      </c>
      <c r="C2" s="88" t="str">
        <f>Inventari!C9</f>
        <v>Modificacions de crèdit</v>
      </c>
    </row>
    <row r="3" spans="1:4">
      <c r="A3" s="75" t="s">
        <v>233</v>
      </c>
      <c r="B3" s="67" t="str">
        <f>Inventari!C14</f>
        <v>1.2.5</v>
      </c>
      <c r="C3" s="91" t="str">
        <f>Inventari!D14</f>
        <v>Suplement de crèdit</v>
      </c>
    </row>
    <row r="4" spans="1:4">
      <c r="A4" s="74"/>
      <c r="B4" s="52"/>
      <c r="C4" s="89"/>
    </row>
    <row r="5" spans="1:4" ht="18.95" customHeight="1">
      <c r="A5" s="51" t="s">
        <v>234</v>
      </c>
      <c r="B5" s="11" t="str">
        <f>'1.2.2'!B5</f>
        <v>Ref. Legislativa</v>
      </c>
      <c r="C5" s="10" t="str">
        <f>'1.2.2'!C5</f>
        <v>Descripció de l'actuació objecte de control permanent</v>
      </c>
    </row>
    <row r="6" spans="1:4" ht="63.75">
      <c r="A6" s="14" t="s">
        <v>237</v>
      </c>
      <c r="B6" s="686" t="str">
        <f>Inventari!E14</f>
        <v>Art. 177.2 RDLeg 2/2004
Art. 4.1.b).2 RD 128/2018
Art. 37.3 RD 500/1990</v>
      </c>
      <c r="C6" s="698" t="str">
        <f>Inventari!F14</f>
        <v>L'expedient, que haurà de ser prèviament informat per la intervenció, es sotmetrà a l'aprovació del ple de la corporació, amb subjecció als mateixos tràmits i requisits que els pressupostos.</v>
      </c>
    </row>
    <row r="7" spans="1:4">
      <c r="A7" s="57"/>
      <c r="B7" s="691"/>
      <c r="C7" s="58"/>
    </row>
    <row r="8" spans="1:4" ht="15" customHeight="1">
      <c r="A8" s="51" t="str">
        <f>'1.2.1'!A8</f>
        <v>A.</v>
      </c>
      <c r="B8" s="51" t="str">
        <f>'1.2.1'!B8</f>
        <v>Ref. Legislativa</v>
      </c>
      <c r="C8" s="10" t="str">
        <f>'1.1.1'!C8</f>
        <v>Aspectes a revisar</v>
      </c>
    </row>
    <row r="9" spans="1:4" ht="51">
      <c r="A9" s="699" t="str">
        <f>'1.2.1'!A9</f>
        <v>A.1</v>
      </c>
      <c r="B9" s="45" t="s">
        <v>731</v>
      </c>
      <c r="C9" s="45" t="s">
        <v>242</v>
      </c>
    </row>
    <row r="10" spans="1:4" ht="29.25" customHeight="1">
      <c r="A10" s="700" t="s">
        <v>243</v>
      </c>
      <c r="B10" s="668" t="str">
        <f>'1.2.1'!B10</f>
        <v>Art. 172 i 175 RD 2568/1986</v>
      </c>
      <c r="C10" s="680" t="s">
        <v>397</v>
      </c>
      <c r="D10" s="694"/>
    </row>
    <row r="11" spans="1:4" ht="102">
      <c r="A11" s="700" t="s">
        <v>245</v>
      </c>
      <c r="B11" s="668" t="s">
        <v>732</v>
      </c>
      <c r="C11" s="701" t="s">
        <v>733</v>
      </c>
      <c r="D11" s="694"/>
    </row>
    <row r="12" spans="1:4" ht="38.25">
      <c r="A12" s="700" t="s">
        <v>248</v>
      </c>
      <c r="B12" s="668" t="s">
        <v>734</v>
      </c>
      <c r="C12" s="668" t="s">
        <v>735</v>
      </c>
    </row>
    <row r="13" spans="1:4" ht="38.25">
      <c r="A13" s="700" t="s">
        <v>251</v>
      </c>
      <c r="B13" s="668" t="s">
        <v>736</v>
      </c>
      <c r="C13" s="668" t="s">
        <v>737</v>
      </c>
    </row>
    <row r="14" spans="1:4" ht="25.5">
      <c r="A14" s="700" t="s">
        <v>254</v>
      </c>
      <c r="B14" s="668" t="s">
        <v>738</v>
      </c>
      <c r="C14" s="680" t="s">
        <v>690</v>
      </c>
    </row>
    <row r="15" spans="1:4" ht="58.5" customHeight="1">
      <c r="A15" s="700" t="s">
        <v>257</v>
      </c>
      <c r="B15" s="668" t="s">
        <v>739</v>
      </c>
      <c r="C15" s="668" t="s">
        <v>740</v>
      </c>
    </row>
    <row r="16" spans="1:4" ht="37.5" customHeight="1">
      <c r="A16" s="700" t="s">
        <v>260</v>
      </c>
      <c r="B16" s="668" t="s">
        <v>691</v>
      </c>
      <c r="C16" s="668" t="s">
        <v>741</v>
      </c>
      <c r="D16" s="702"/>
    </row>
    <row r="17" spans="1:4" ht="51">
      <c r="A17" s="700" t="s">
        <v>263</v>
      </c>
      <c r="B17" s="668" t="s">
        <v>742</v>
      </c>
      <c r="C17" s="668" t="s">
        <v>743</v>
      </c>
      <c r="D17" s="703"/>
    </row>
    <row r="18" spans="1:4" ht="25.5">
      <c r="A18" s="700" t="s">
        <v>266</v>
      </c>
      <c r="B18" s="668" t="s">
        <v>744</v>
      </c>
      <c r="C18" s="668" t="s">
        <v>745</v>
      </c>
      <c r="D18" s="104"/>
    </row>
    <row r="19" spans="1:4" ht="51">
      <c r="A19" s="700" t="s">
        <v>269</v>
      </c>
      <c r="B19" s="668" t="s">
        <v>746</v>
      </c>
      <c r="C19" s="668" t="s">
        <v>747</v>
      </c>
      <c r="D19" s="63"/>
    </row>
    <row r="20" spans="1:4" ht="51">
      <c r="A20" s="700" t="s">
        <v>272</v>
      </c>
      <c r="B20" s="668" t="s">
        <v>748</v>
      </c>
      <c r="C20" s="668" t="s">
        <v>749</v>
      </c>
      <c r="D20" s="104"/>
    </row>
    <row r="21" spans="1:4" ht="56.25" customHeight="1">
      <c r="A21" s="700" t="s">
        <v>275</v>
      </c>
      <c r="B21" s="668" t="s">
        <v>750</v>
      </c>
      <c r="C21" s="680" t="s">
        <v>751</v>
      </c>
      <c r="D21" s="704"/>
    </row>
    <row r="22" spans="1:4" ht="56.25" customHeight="1">
      <c r="A22" s="700" t="s">
        <v>278</v>
      </c>
      <c r="B22" s="668" t="s">
        <v>752</v>
      </c>
      <c r="C22" s="668" t="s">
        <v>753</v>
      </c>
      <c r="D22" s="704"/>
    </row>
    <row r="23" spans="1:4" ht="38.25">
      <c r="A23" s="700" t="s">
        <v>281</v>
      </c>
      <c r="B23" s="670" t="s">
        <v>754</v>
      </c>
      <c r="C23" s="670" t="s">
        <v>755</v>
      </c>
    </row>
    <row r="24" spans="1:4">
      <c r="A24" s="51" t="s">
        <v>332</v>
      </c>
      <c r="B24" s="62" t="s">
        <v>235</v>
      </c>
      <c r="C24" s="71" t="s">
        <v>333</v>
      </c>
    </row>
    <row r="25" spans="1:4">
      <c r="A25" s="626" t="s">
        <v>334</v>
      </c>
      <c r="B25" s="37"/>
      <c r="C25" s="37" t="s">
        <v>335</v>
      </c>
    </row>
    <row r="26" spans="1:4">
      <c r="A26" s="51" t="s">
        <v>336</v>
      </c>
      <c r="B26" s="62" t="s">
        <v>235</v>
      </c>
      <c r="C26" s="71" t="s">
        <v>337</v>
      </c>
    </row>
    <row r="27" spans="1:4" ht="38.25">
      <c r="A27" s="626" t="s">
        <v>338</v>
      </c>
      <c r="B27" s="680" t="s">
        <v>756</v>
      </c>
      <c r="C27" s="686" t="s">
        <v>757</v>
      </c>
    </row>
    <row r="28" spans="1:4" ht="38.25">
      <c r="A28" s="626" t="s">
        <v>341</v>
      </c>
      <c r="B28" s="38" t="s">
        <v>345</v>
      </c>
      <c r="C28" s="38" t="s">
        <v>706</v>
      </c>
      <c r="D28" s="704"/>
    </row>
    <row r="29" spans="1:4">
      <c r="A29" s="51" t="s">
        <v>347</v>
      </c>
      <c r="B29" s="62" t="s">
        <v>235</v>
      </c>
      <c r="C29" s="71" t="s">
        <v>348</v>
      </c>
    </row>
    <row r="30" spans="1:4">
      <c r="A30" s="664" t="s">
        <v>349</v>
      </c>
      <c r="B30" s="38"/>
      <c r="C30" s="38" t="s">
        <v>335</v>
      </c>
    </row>
    <row r="31" spans="1:4">
      <c r="B31" s="25"/>
      <c r="C31" s="3"/>
    </row>
    <row r="32" spans="1:4">
      <c r="B32" s="25"/>
      <c r="C32" s="3"/>
    </row>
    <row r="33" spans="2:3">
      <c r="B33" s="25"/>
      <c r="C33" s="3"/>
    </row>
    <row r="34" spans="2:3">
      <c r="B34" s="25"/>
      <c r="C34" s="3"/>
    </row>
    <row r="35" spans="2:3">
      <c r="B35" s="25"/>
      <c r="C35" s="3"/>
    </row>
  </sheetData>
  <pageMargins left="0.39370078740157483" right="0.39370078740157483" top="0.39370078740157483" bottom="0.39370078740157483" header="0.39370078740157483" footer="0.39370078740157483"/>
  <pageSetup paperSize="9" scale="9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D30"/>
  <sheetViews>
    <sheetView view="pageBreakPreview" zoomScaleNormal="90" zoomScaleSheetLayoutView="100" workbookViewId="0">
      <selection activeCell="C6" sqref="C6"/>
    </sheetView>
  </sheetViews>
  <sheetFormatPr defaultColWidth="8.28515625" defaultRowHeight="12.75"/>
  <cols>
    <col min="1" max="1" width="9.7109375" style="50" customWidth="1"/>
    <col min="2" max="2" width="18.7109375" style="50" customWidth="1"/>
    <col min="3" max="3" width="110.7109375" style="50" customWidth="1"/>
    <col min="4" max="4" width="20.85546875" style="50" bestFit="1" customWidth="1"/>
    <col min="5" max="249" width="11.42578125" style="50" customWidth="1"/>
    <col min="250" max="16384" width="8.28515625" style="50"/>
  </cols>
  <sheetData>
    <row r="1" spans="1:4">
      <c r="A1" s="80" t="s">
        <v>231</v>
      </c>
      <c r="B1" s="85" t="str">
        <f>Inventari!A1</f>
        <v>1.</v>
      </c>
      <c r="C1" s="82" t="str">
        <f>Inventari!B1</f>
        <v>Control permanent no planificable</v>
      </c>
    </row>
    <row r="2" spans="1:4">
      <c r="A2" s="83" t="s">
        <v>232</v>
      </c>
      <c r="B2" s="65" t="str">
        <f>Inventari!B9</f>
        <v>1.2</v>
      </c>
      <c r="C2" s="84" t="str">
        <f>Inventari!C9</f>
        <v>Modificacions de crèdit</v>
      </c>
    </row>
    <row r="3" spans="1:4">
      <c r="A3" s="75" t="s">
        <v>233</v>
      </c>
      <c r="B3" s="67" t="str">
        <f>Inventari!C15</f>
        <v>1.2.6</v>
      </c>
      <c r="C3" s="91" t="str">
        <f>Inventari!D15</f>
        <v>Crèdit extraordinari</v>
      </c>
    </row>
    <row r="4" spans="1:4">
      <c r="A4" s="74"/>
      <c r="B4" s="52"/>
      <c r="C4" s="86" t="s">
        <v>758</v>
      </c>
    </row>
    <row r="5" spans="1:4" ht="18.95" customHeight="1">
      <c r="A5" s="51" t="s">
        <v>234</v>
      </c>
      <c r="B5" s="11" t="str">
        <f>'1.2.2'!B5</f>
        <v>Ref. Legislativa</v>
      </c>
      <c r="C5" s="10" t="str">
        <f>'1.2.2'!C5</f>
        <v>Descripció de l'actuació objecte de control permanent</v>
      </c>
    </row>
    <row r="6" spans="1:4" ht="63.75">
      <c r="A6" s="14" t="s">
        <v>237</v>
      </c>
      <c r="B6" s="686" t="str">
        <f>Inventari!E15</f>
        <v>Art. 177.2 RDLeg 2/2004
Art. 4.1.b).2 RD 128/2018
Art. 37.3 RD 500/1990</v>
      </c>
      <c r="C6" s="45" t="str">
        <f>Inventari!F15</f>
        <v>L'expedient, que haurà de ser prèviament informat per la intervenció, es sotmetrà a l'aprovació del ple de la corporació, amb subjecció als mateixos tràmits i requisits que els pressupostos.</v>
      </c>
    </row>
    <row r="7" spans="1:4">
      <c r="A7" s="57"/>
      <c r="B7" s="691"/>
      <c r="C7" s="58"/>
    </row>
    <row r="8" spans="1:4">
      <c r="A8" s="51" t="str">
        <f>'1.2.1'!A8</f>
        <v>A.</v>
      </c>
      <c r="B8" s="51" t="str">
        <f>'1.2.1'!B8</f>
        <v>Ref. Legislativa</v>
      </c>
      <c r="C8" s="10" t="str">
        <f>'1.1.1'!C8</f>
        <v>Aspectes a revisar</v>
      </c>
    </row>
    <row r="9" spans="1:4" ht="61.5" customHeight="1">
      <c r="A9" s="699" t="str">
        <f>'1.2.1'!A9</f>
        <v>A.1</v>
      </c>
      <c r="B9" s="45" t="s">
        <v>731</v>
      </c>
      <c r="C9" s="45" t="s">
        <v>242</v>
      </c>
    </row>
    <row r="10" spans="1:4" ht="25.5">
      <c r="A10" s="705" t="s">
        <v>243</v>
      </c>
      <c r="B10" s="668" t="str">
        <f>'1.2.5'!B10</f>
        <v>Art. 172 i 175 RD 2568/1986</v>
      </c>
      <c r="C10" s="680" t="s">
        <v>397</v>
      </c>
      <c r="D10" s="706"/>
    </row>
    <row r="11" spans="1:4" ht="102">
      <c r="A11" s="705" t="s">
        <v>245</v>
      </c>
      <c r="B11" s="668" t="str">
        <f>'1.2.5'!B11</f>
        <v>Art. 177.5 RDLeg 2/2004
Art. 36.3 RD 500/1990
Art. 47.2.l) L 7/1985
Art. 54.1 RDLeg 781/1986
Art. 3.3.c) RD 128/2018</v>
      </c>
      <c r="C11" s="668" t="str">
        <f>'1.2.5'!C11</f>
        <v>En tractar-se d'una modificació finançada excepcionalment amb operacions de crèdit per a despesa corrent, que consta l'informe de la secretaria de la corporació.</v>
      </c>
      <c r="D11" s="694"/>
    </row>
    <row r="12" spans="1:4" ht="38.25">
      <c r="A12" s="705" t="s">
        <v>248</v>
      </c>
      <c r="B12" s="668" t="s">
        <v>734</v>
      </c>
      <c r="C12" s="668" t="str">
        <f>'1.2.5'!C12</f>
        <v>Que la proposta d'acord preveu les normes sobre informació, reclamació, recursos i publicitat aplicables al pressupost (articles 169, 170 i 171 del RDLeg 2/2004), excepte si es tracta de calamitat pública o similar previst a l'article 177.6 del RDLeg 2/2004.</v>
      </c>
    </row>
    <row r="13" spans="1:4" ht="38.25">
      <c r="A13" s="705" t="s">
        <v>251</v>
      </c>
      <c r="B13" s="668" t="str">
        <f>'1.2.5'!B13</f>
        <v>Art. 177.6 RDLeg 2/2004
Art. 38.4 RD 500/1990</v>
      </c>
      <c r="C13" s="668" t="str">
        <f>'1.2.5'!C13</f>
        <v>En tractar-se d'una proposta de modificació de crèdit com a conseqüència de calamitat pública o similar previst a l'article 177.6 del RDLeg 2/2004, que es fa constar aquesta circumstància a l'expedient, i a més, l'acord serà immediatament executiu.</v>
      </c>
    </row>
    <row r="14" spans="1:4" ht="25.5">
      <c r="A14" s="705" t="s">
        <v>254</v>
      </c>
      <c r="B14" s="668" t="str">
        <f>'1.2.5'!B14</f>
        <v>Art. 38.1 RD 500/1990</v>
      </c>
      <c r="C14" s="680" t="str">
        <f>'1.2.5'!C14</f>
        <v>Que l'expedient es tramet a aquesta intervenció amb l'antelació suficient per a què els crèdits siguin aprovats i executius dins del mateix exercici en què s'aprovi.</v>
      </c>
    </row>
    <row r="15" spans="1:4" ht="38.25">
      <c r="A15" s="705" t="s">
        <v>257</v>
      </c>
      <c r="B15" s="668" t="str">
        <f>'1.2.5'!B15</f>
        <v>Art. 177.4 RDLeg 2/2004
Art. 37.2 RD 500/1990</v>
      </c>
      <c r="C15" s="668" t="s">
        <v>759</v>
      </c>
    </row>
    <row r="16" spans="1:4">
      <c r="A16" s="705" t="s">
        <v>260</v>
      </c>
      <c r="B16" s="668" t="s">
        <v>691</v>
      </c>
      <c r="C16" s="668" t="s">
        <v>760</v>
      </c>
    </row>
    <row r="17" spans="1:4" ht="51">
      <c r="A17" s="705" t="s">
        <v>263</v>
      </c>
      <c r="B17" s="668" t="s">
        <v>742</v>
      </c>
      <c r="C17" s="668" t="s">
        <v>743</v>
      </c>
    </row>
    <row r="18" spans="1:4" ht="25.5">
      <c r="A18" s="705" t="s">
        <v>266</v>
      </c>
      <c r="B18" s="668" t="s">
        <v>744</v>
      </c>
      <c r="C18" s="668" t="s">
        <v>761</v>
      </c>
    </row>
    <row r="19" spans="1:4" ht="51">
      <c r="A19" s="705" t="s">
        <v>269</v>
      </c>
      <c r="B19" s="668" t="s">
        <v>746</v>
      </c>
      <c r="C19" s="668" t="s">
        <v>762</v>
      </c>
    </row>
    <row r="20" spans="1:4" ht="51">
      <c r="A20" s="705" t="s">
        <v>272</v>
      </c>
      <c r="B20" s="668" t="s">
        <v>748</v>
      </c>
      <c r="C20" s="668" t="s">
        <v>763</v>
      </c>
      <c r="D20" s="63"/>
    </row>
    <row r="21" spans="1:4" ht="51">
      <c r="A21" s="705" t="s">
        <v>275</v>
      </c>
      <c r="B21" s="668" t="s">
        <v>750</v>
      </c>
      <c r="C21" s="680" t="s">
        <v>764</v>
      </c>
      <c r="D21" s="104"/>
    </row>
    <row r="22" spans="1:4" ht="38.25">
      <c r="A22" s="705" t="s">
        <v>278</v>
      </c>
      <c r="B22" s="668" t="s">
        <v>752</v>
      </c>
      <c r="C22" s="668" t="s">
        <v>765</v>
      </c>
      <c r="D22" s="704"/>
    </row>
    <row r="23" spans="1:4" ht="38.25">
      <c r="A23" s="705" t="s">
        <v>281</v>
      </c>
      <c r="B23" s="670" t="str">
        <f>'1.2.5'!B23</f>
        <v>Art. 177.5 RDLeg 2/2004
Art. 36.3 RD 500/1990</v>
      </c>
      <c r="C23" s="670" t="str">
        <f>'1.2.5'!C23</f>
        <v>En tractar-se d'una modificació finançada excepcionalment amb operacions de crèdit per a despesa corrent, que s'ha aprovat degudament l'operació de crèdit per finançar la despesa corrent, en els termes previstos a l'article 177.5 RDLeg 2/2004.</v>
      </c>
      <c r="D23" s="704"/>
    </row>
    <row r="24" spans="1:4">
      <c r="A24" s="51" t="s">
        <v>332</v>
      </c>
      <c r="B24" s="62" t="s">
        <v>235</v>
      </c>
      <c r="C24" s="71" t="s">
        <v>333</v>
      </c>
    </row>
    <row r="25" spans="1:4">
      <c r="A25" s="626" t="s">
        <v>334</v>
      </c>
      <c r="B25" s="37"/>
      <c r="C25" s="37" t="s">
        <v>335</v>
      </c>
    </row>
    <row r="26" spans="1:4">
      <c r="A26" s="51" t="s">
        <v>336</v>
      </c>
      <c r="B26" s="62" t="s">
        <v>235</v>
      </c>
      <c r="C26" s="71" t="s">
        <v>337</v>
      </c>
    </row>
    <row r="27" spans="1:4" ht="38.25">
      <c r="A27" s="626" t="s">
        <v>338</v>
      </c>
      <c r="B27" s="686" t="s">
        <v>756</v>
      </c>
      <c r="C27" s="686" t="s">
        <v>757</v>
      </c>
    </row>
    <row r="28" spans="1:4" ht="38.25">
      <c r="A28" s="626" t="s">
        <v>341</v>
      </c>
      <c r="B28" s="38" t="s">
        <v>345</v>
      </c>
      <c r="C28" s="38" t="s">
        <v>706</v>
      </c>
      <c r="D28" s="704"/>
    </row>
    <row r="29" spans="1:4">
      <c r="A29" s="51" t="s">
        <v>347</v>
      </c>
      <c r="B29" s="62" t="s">
        <v>235</v>
      </c>
      <c r="C29" s="71" t="s">
        <v>348</v>
      </c>
    </row>
    <row r="30" spans="1:4">
      <c r="A30" s="664" t="s">
        <v>349</v>
      </c>
      <c r="B30" s="38"/>
      <c r="C30" s="38" t="s">
        <v>335</v>
      </c>
    </row>
  </sheetData>
  <pageMargins left="0.39370078740157483" right="0.39370078740157483" top="0.39370078740157483" bottom="0.39370078740157483" header="0.39370078740157483" footer="0.39370078740157483"/>
  <pageSetup paperSize="9" scale="9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D30"/>
  <sheetViews>
    <sheetView view="pageBreakPreview" zoomScaleNormal="90" zoomScaleSheetLayoutView="100" workbookViewId="0">
      <selection activeCell="C5" sqref="C5"/>
    </sheetView>
  </sheetViews>
  <sheetFormatPr defaultColWidth="11.42578125" defaultRowHeight="12.75"/>
  <cols>
    <col min="1" max="1" width="9.7109375" style="50" customWidth="1"/>
    <col min="2" max="2" width="18.7109375" style="52" customWidth="1"/>
    <col min="3" max="3" width="110.7109375" style="50" customWidth="1"/>
    <col min="4" max="4" width="28.28515625" style="50" customWidth="1"/>
    <col min="5" max="16384" width="11.42578125" style="50"/>
  </cols>
  <sheetData>
    <row r="1" spans="1:3">
      <c r="A1" s="27" t="s">
        <v>231</v>
      </c>
      <c r="B1" s="64" t="str">
        <f>Inventari!A1</f>
        <v>1.</v>
      </c>
      <c r="C1" s="28" t="str">
        <f>Inventari!B1</f>
        <v>Control permanent no planificable</v>
      </c>
    </row>
    <row r="2" spans="1:3">
      <c r="A2" s="29" t="s">
        <v>232</v>
      </c>
      <c r="B2" s="65" t="str">
        <f>Inventari!B9</f>
        <v>1.2</v>
      </c>
      <c r="C2" s="30" t="str">
        <f>Inventari!C9</f>
        <v>Modificacions de crèdit</v>
      </c>
    </row>
    <row r="3" spans="1:3">
      <c r="A3" s="67" t="s">
        <v>233</v>
      </c>
      <c r="B3" s="67" t="str">
        <f>Inventari!C16</f>
        <v>1.2.7</v>
      </c>
      <c r="C3" s="67" t="str">
        <f>Inventari!D16</f>
        <v>Incorporació de romanents de crèdit</v>
      </c>
    </row>
    <row r="4" spans="1:3">
      <c r="C4" s="22"/>
    </row>
    <row r="5" spans="1:3" ht="22.5" customHeight="1">
      <c r="A5" s="51" t="s">
        <v>234</v>
      </c>
      <c r="B5" s="11" t="str">
        <f>'1.2.2'!B5</f>
        <v>Ref. Legislativa</v>
      </c>
      <c r="C5" s="10" t="str">
        <f>'1.2.2'!C5</f>
        <v>Descripció de l'actuació objecte de control permanent</v>
      </c>
    </row>
    <row r="6" spans="1:3" ht="25.5">
      <c r="A6" s="696" t="s">
        <v>237</v>
      </c>
      <c r="B6" s="685" t="str">
        <f>Inventari!E16</f>
        <v>Art. 4.1.b).2 RD 128/2018</v>
      </c>
      <c r="C6" s="34" t="str">
        <f>Inventari!F16</f>
        <v>L'exercici del control financer inclourà, en tot cas, les actuacions de control atribuïdes en l'ordenament jurídic a la intervenció, com ara: L'informe dels projectes de pressupostos i dels expedients de modificació d'aquests.</v>
      </c>
    </row>
    <row r="7" spans="1:3">
      <c r="A7" s="26"/>
      <c r="B7" s="6"/>
      <c r="C7" s="24"/>
    </row>
    <row r="8" spans="1:3">
      <c r="A8" s="51" t="s">
        <v>238</v>
      </c>
      <c r="B8" s="51" t="str">
        <f>'1.2.1'!B8</f>
        <v>Ref. Legislativa</v>
      </c>
      <c r="C8" s="10" t="str">
        <f>'1.1.1'!C8</f>
        <v>Aspectes a revisar</v>
      </c>
    </row>
    <row r="9" spans="1:3" ht="38.25">
      <c r="A9" s="707" t="str">
        <f>'1.2.1'!A9</f>
        <v>A.1</v>
      </c>
      <c r="B9" s="686" t="s">
        <v>766</v>
      </c>
      <c r="C9" s="690" t="str">
        <f>'1.2.1'!C9</f>
        <v>Que l'expedient es proposa a l'òrgan competent, d'acord amb el previst a les bases d'execució del pressupost.</v>
      </c>
    </row>
    <row r="10" spans="1:3" ht="35.25" customHeight="1">
      <c r="A10" s="15" t="s">
        <v>243</v>
      </c>
      <c r="B10" s="668" t="s">
        <v>249</v>
      </c>
      <c r="C10" s="680" t="s">
        <v>397</v>
      </c>
    </row>
    <row r="11" spans="1:3" ht="27" customHeight="1">
      <c r="A11" s="15" t="s">
        <v>245</v>
      </c>
      <c r="B11" s="668" t="s">
        <v>767</v>
      </c>
      <c r="C11" s="680" t="str">
        <f>'1.2.1'!C11</f>
        <v>Que la modificació de crèdit es tramita d'acord amb la regulació establerta a les bases d'execució del pressupost.</v>
      </c>
    </row>
    <row r="12" spans="1:3" ht="36.75" customHeight="1">
      <c r="A12" s="15" t="s">
        <v>248</v>
      </c>
      <c r="B12" s="668" t="s">
        <v>768</v>
      </c>
      <c r="C12" s="701" t="s">
        <v>769</v>
      </c>
    </row>
    <row r="13" spans="1:3" ht="25.5">
      <c r="A13" s="15" t="s">
        <v>251</v>
      </c>
      <c r="B13" s="668" t="s">
        <v>770</v>
      </c>
      <c r="C13" s="701" t="s">
        <v>771</v>
      </c>
    </row>
    <row r="14" spans="1:3" ht="51">
      <c r="A14" s="15" t="s">
        <v>254</v>
      </c>
      <c r="B14" s="668" t="s">
        <v>772</v>
      </c>
      <c r="C14" s="708" t="s">
        <v>773</v>
      </c>
    </row>
    <row r="15" spans="1:3" ht="51">
      <c r="A15" s="15" t="s">
        <v>257</v>
      </c>
      <c r="B15" s="668" t="s">
        <v>774</v>
      </c>
      <c r="C15" s="701" t="s">
        <v>775</v>
      </c>
    </row>
    <row r="16" spans="1:3" ht="51">
      <c r="A16" s="15" t="s">
        <v>260</v>
      </c>
      <c r="B16" s="668" t="s">
        <v>776</v>
      </c>
      <c r="C16" s="701" t="s">
        <v>777</v>
      </c>
    </row>
    <row r="17" spans="1:4" ht="51">
      <c r="A17" s="15" t="s">
        <v>263</v>
      </c>
      <c r="B17" s="668" t="s">
        <v>778</v>
      </c>
      <c r="C17" s="701" t="s">
        <v>779</v>
      </c>
    </row>
    <row r="18" spans="1:4">
      <c r="A18" s="15" t="s">
        <v>266</v>
      </c>
      <c r="B18" s="668" t="s">
        <v>780</v>
      </c>
      <c r="C18" s="668" t="s">
        <v>781</v>
      </c>
    </row>
    <row r="19" spans="1:4" ht="38.25">
      <c r="A19" s="15" t="s">
        <v>269</v>
      </c>
      <c r="B19" s="668" t="s">
        <v>782</v>
      </c>
      <c r="C19" s="701" t="s">
        <v>783</v>
      </c>
    </row>
    <row r="20" spans="1:4" ht="38.25">
      <c r="A20" s="15" t="s">
        <v>272</v>
      </c>
      <c r="B20" s="668" t="s">
        <v>784</v>
      </c>
      <c r="C20" s="701" t="s">
        <v>785</v>
      </c>
      <c r="D20" s="52"/>
    </row>
    <row r="21" spans="1:4" ht="50.25" customHeight="1">
      <c r="A21" s="15" t="s">
        <v>275</v>
      </c>
      <c r="B21" s="668" t="s">
        <v>786</v>
      </c>
      <c r="C21" s="668" t="s">
        <v>787</v>
      </c>
    </row>
    <row r="22" spans="1:4" ht="19.5" customHeight="1">
      <c r="A22" s="51" t="s">
        <v>332</v>
      </c>
      <c r="B22" s="62" t="s">
        <v>235</v>
      </c>
      <c r="C22" s="71" t="s">
        <v>333</v>
      </c>
      <c r="D22" s="48"/>
    </row>
    <row r="23" spans="1:4">
      <c r="A23" s="626" t="s">
        <v>334</v>
      </c>
      <c r="B23" s="37"/>
      <c r="C23" s="37" t="s">
        <v>335</v>
      </c>
    </row>
    <row r="24" spans="1:4">
      <c r="A24" s="51" t="s">
        <v>336</v>
      </c>
      <c r="B24" s="62" t="s">
        <v>235</v>
      </c>
      <c r="C24" s="71" t="s">
        <v>337</v>
      </c>
    </row>
    <row r="25" spans="1:4">
      <c r="A25" s="626" t="s">
        <v>338</v>
      </c>
      <c r="B25" s="668"/>
      <c r="C25" s="37" t="s">
        <v>335</v>
      </c>
    </row>
    <row r="26" spans="1:4">
      <c r="A26" s="51" t="s">
        <v>347</v>
      </c>
      <c r="B26" s="62" t="s">
        <v>235</v>
      </c>
      <c r="C26" s="97" t="s">
        <v>348</v>
      </c>
    </row>
    <row r="27" spans="1:4">
      <c r="A27" s="664" t="s">
        <v>349</v>
      </c>
      <c r="B27" s="38"/>
      <c r="C27" s="42" t="s">
        <v>335</v>
      </c>
    </row>
    <row r="28" spans="1:4">
      <c r="A28" s="20"/>
      <c r="B28" s="6"/>
      <c r="C28" s="6"/>
    </row>
    <row r="29" spans="1:4">
      <c r="A29" s="20"/>
      <c r="B29" s="6"/>
      <c r="C29" s="6"/>
    </row>
    <row r="30" spans="1:4" ht="15">
      <c r="A30" s="2"/>
      <c r="B30" s="21"/>
    </row>
  </sheetData>
  <pageMargins left="0.39370078740157483" right="0.39370078740157483" top="0.39370078740157483" bottom="0.39370078740157483" header="0.39370078740157483" footer="0.39370078740157483"/>
  <pageSetup paperSize="9" scale="7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D26"/>
  <sheetViews>
    <sheetView view="pageBreakPreview" zoomScaleNormal="90" zoomScaleSheetLayoutView="10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4" width="32.5703125" style="50" customWidth="1"/>
    <col min="5" max="16384" width="11.42578125" style="50"/>
  </cols>
  <sheetData>
    <row r="1" spans="1:4">
      <c r="A1" s="27" t="s">
        <v>231</v>
      </c>
      <c r="B1" s="64" t="str">
        <f>Inventari!A1</f>
        <v>1.</v>
      </c>
      <c r="C1" s="28" t="str">
        <f>Inventari!B1</f>
        <v>Control permanent no planificable</v>
      </c>
    </row>
    <row r="2" spans="1:4">
      <c r="A2" s="29" t="s">
        <v>232</v>
      </c>
      <c r="B2" s="65" t="str">
        <f>Inventari!B9</f>
        <v>1.2</v>
      </c>
      <c r="C2" s="30" t="str">
        <f>Inventari!C9</f>
        <v>Modificacions de crèdit</v>
      </c>
    </row>
    <row r="3" spans="1:4">
      <c r="A3" s="67" t="s">
        <v>233</v>
      </c>
      <c r="B3" s="67" t="str">
        <f>Inventari!C17</f>
        <v>1.2.8</v>
      </c>
      <c r="C3" s="67" t="str">
        <f>Inventari!D17</f>
        <v>Baixes per anul.lació</v>
      </c>
    </row>
    <row r="4" spans="1:4">
      <c r="B4" s="52"/>
      <c r="C4" s="22"/>
    </row>
    <row r="5" spans="1:4">
      <c r="A5" s="51" t="s">
        <v>234</v>
      </c>
      <c r="B5" s="11" t="str">
        <f>'1.2.2'!B5</f>
        <v>Ref. Legislativa</v>
      </c>
      <c r="C5" s="10" t="str">
        <f>'1.2.2'!C5</f>
        <v>Descripció de l'actuació objecte de control permanent</v>
      </c>
    </row>
    <row r="6" spans="1:4" ht="25.5">
      <c r="A6" s="696" t="s">
        <v>237</v>
      </c>
      <c r="B6" s="685" t="str">
        <f>Inventari!E17</f>
        <v>Art. 4.1.b).2 RD 128/2018</v>
      </c>
      <c r="C6" s="34" t="str">
        <f>Inventari!F17</f>
        <v>L'exercici del control financer inclourà, en tot cas, les actuacions de control atribuïdes en l'ordenament jurídic a la intervenció, com ara: L'informe dels projectes de pressupostos i dels expedients de modificació d'aquests.</v>
      </c>
    </row>
    <row r="7" spans="1:4">
      <c r="A7" s="57"/>
      <c r="B7" s="691"/>
      <c r="C7" s="58"/>
    </row>
    <row r="8" spans="1:4">
      <c r="A8" s="51" t="s">
        <v>238</v>
      </c>
      <c r="B8" s="51" t="str">
        <f>'1.2.1'!B8</f>
        <v>Ref. Legislativa</v>
      </c>
      <c r="C8" s="10" t="str">
        <f>'1.1.1'!C8</f>
        <v>Aspectes a revisar</v>
      </c>
    </row>
    <row r="9" spans="1:4" ht="25.5">
      <c r="A9" s="707" t="str">
        <f>'1.2.1'!A9</f>
        <v>A.1</v>
      </c>
      <c r="B9" s="686" t="s">
        <v>788</v>
      </c>
      <c r="C9" s="690" t="s">
        <v>242</v>
      </c>
    </row>
    <row r="10" spans="1:4" ht="25.5">
      <c r="A10" s="15" t="s">
        <v>243</v>
      </c>
      <c r="B10" s="668" t="s">
        <v>249</v>
      </c>
      <c r="C10" s="680" t="s">
        <v>397</v>
      </c>
    </row>
    <row r="11" spans="1:4" ht="18.75" customHeight="1">
      <c r="A11" s="15" t="s">
        <v>245</v>
      </c>
      <c r="B11" s="669" t="s">
        <v>789</v>
      </c>
      <c r="C11" s="668" t="s">
        <v>790</v>
      </c>
    </row>
    <row r="12" spans="1:4">
      <c r="A12" s="15" t="s">
        <v>248</v>
      </c>
      <c r="B12" s="668" t="s">
        <v>789</v>
      </c>
      <c r="C12" s="668" t="s">
        <v>791</v>
      </c>
    </row>
    <row r="13" spans="1:4" ht="25.5">
      <c r="A13" s="15" t="s">
        <v>251</v>
      </c>
      <c r="B13" s="670" t="s">
        <v>792</v>
      </c>
      <c r="C13" s="670" t="s">
        <v>793</v>
      </c>
    </row>
    <row r="14" spans="1:4" ht="19.5" customHeight="1">
      <c r="A14" s="51" t="s">
        <v>332</v>
      </c>
      <c r="B14" s="62" t="s">
        <v>235</v>
      </c>
      <c r="C14" s="71" t="s">
        <v>333</v>
      </c>
      <c r="D14" s="48"/>
    </row>
    <row r="15" spans="1:4">
      <c r="A15" s="626" t="s">
        <v>334</v>
      </c>
      <c r="B15" s="37"/>
      <c r="C15" s="37" t="s">
        <v>335</v>
      </c>
    </row>
    <row r="16" spans="1:4">
      <c r="A16" s="51" t="s">
        <v>336</v>
      </c>
      <c r="B16" s="62" t="s">
        <v>235</v>
      </c>
      <c r="C16" s="71" t="s">
        <v>337</v>
      </c>
    </row>
    <row r="17" spans="1:3">
      <c r="A17" s="626" t="s">
        <v>338</v>
      </c>
      <c r="B17" s="668"/>
      <c r="C17" s="37" t="s">
        <v>335</v>
      </c>
    </row>
    <row r="18" spans="1:3">
      <c r="A18" s="51" t="s">
        <v>347</v>
      </c>
      <c r="B18" s="62" t="s">
        <v>235</v>
      </c>
      <c r="C18" s="97" t="s">
        <v>348</v>
      </c>
    </row>
    <row r="19" spans="1:3">
      <c r="A19" s="664" t="s">
        <v>349</v>
      </c>
      <c r="B19" s="38"/>
      <c r="C19" s="42" t="s">
        <v>335</v>
      </c>
    </row>
    <row r="20" spans="1:3">
      <c r="A20" s="20"/>
      <c r="B20" s="6"/>
      <c r="C20" s="9"/>
    </row>
    <row r="21" spans="1:3">
      <c r="A21" s="20"/>
      <c r="B21" s="6"/>
      <c r="C21" s="9"/>
    </row>
    <row r="22" spans="1:3">
      <c r="A22" s="20"/>
      <c r="B22" s="6"/>
      <c r="C22" s="4"/>
    </row>
    <row r="23" spans="1:3">
      <c r="A23" s="20"/>
      <c r="B23" s="6"/>
      <c r="C23" s="9"/>
    </row>
    <row r="24" spans="1:3">
      <c r="A24" s="20"/>
      <c r="B24" s="6"/>
      <c r="C24" s="6"/>
    </row>
    <row r="25" spans="1:3">
      <c r="A25" s="20"/>
      <c r="B25" s="6"/>
      <c r="C25" s="6"/>
    </row>
    <row r="26" spans="1:3" ht="15">
      <c r="A26" s="2"/>
      <c r="B26" s="2"/>
    </row>
  </sheetData>
  <pageMargins left="0.39370078740157483" right="0.39370078740157483" top="0.39370078740157483" bottom="0.39370078740157483" header="0.39370078740157483" footer="0.39370078740157483"/>
  <pageSetup paperSize="9" scale="9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D30"/>
  <sheetViews>
    <sheetView view="pageBreakPreview" topLeftCell="A16" zoomScaleNormal="100" zoomScaleSheetLayoutView="100" workbookViewId="0">
      <selection activeCell="C48" sqref="C48"/>
    </sheetView>
  </sheetViews>
  <sheetFormatPr defaultColWidth="11.42578125" defaultRowHeight="12.75"/>
  <cols>
    <col min="1" max="1" width="9.7109375" style="56" customWidth="1"/>
    <col min="2" max="2" width="18.7109375" style="63" customWidth="1"/>
    <col min="3" max="3" width="110.7109375" style="63" customWidth="1"/>
    <col min="4" max="4" width="15.140625" style="50" customWidth="1"/>
    <col min="5" max="16384" width="11.42578125" style="50"/>
  </cols>
  <sheetData>
    <row r="1" spans="1:4">
      <c r="A1" s="27" t="s">
        <v>231</v>
      </c>
      <c r="B1" s="64" t="str">
        <f>Inventari!A1</f>
        <v>1.</v>
      </c>
      <c r="C1" s="59" t="str">
        <f>Inventari!B1</f>
        <v>Control permanent no planificable</v>
      </c>
    </row>
    <row r="2" spans="1:4">
      <c r="A2" s="29" t="s">
        <v>232</v>
      </c>
      <c r="B2" s="65" t="str">
        <f>Inventari!B18</f>
        <v>1.3</v>
      </c>
      <c r="C2" s="60" t="str">
        <f>Inventari!C18</f>
        <v>Liquidació del pressupost</v>
      </c>
    </row>
    <row r="3" spans="1:4">
      <c r="A3" s="67" t="s">
        <v>233</v>
      </c>
      <c r="B3" s="66" t="str">
        <f>Inventari!C19</f>
        <v>1.3.1</v>
      </c>
      <c r="C3" s="61" t="str">
        <f>Inventari!D19</f>
        <v>Liquidació del pressupost de l'entitat local</v>
      </c>
    </row>
    <row r="5" spans="1:4">
      <c r="A5" s="55" t="s">
        <v>234</v>
      </c>
      <c r="B5" s="62" t="str">
        <f>'1.1.1'!B5</f>
        <v>Ref. Legislativa</v>
      </c>
      <c r="C5" s="62" t="s">
        <v>236</v>
      </c>
    </row>
    <row r="6" spans="1:4" ht="63.75">
      <c r="A6" s="54" t="s">
        <v>237</v>
      </c>
      <c r="B6" s="98" t="str">
        <f>Inventari!E19</f>
        <v>Art. 191.3 RDLeg 2/2004
Art. 90 RD 500/1990
Art. 4.1.b).4 RD 128/2018</v>
      </c>
      <c r="C6" s="53" t="str">
        <f>Inventari!F19</f>
        <v>Les entitats locals hauran de confeccionar la liquidació del seu pressupost abans del primer dia de març de l'exercici següent. L'aprovació de la liquidació del pressupost correspon al president de l'entitat local, previ informe de la intervenció.</v>
      </c>
    </row>
    <row r="7" spans="1:4">
      <c r="A7" s="57"/>
      <c r="B7" s="691"/>
      <c r="C7" s="58"/>
    </row>
    <row r="8" spans="1:4">
      <c r="A8" s="55" t="s">
        <v>238</v>
      </c>
      <c r="B8" s="62" t="s">
        <v>235</v>
      </c>
      <c r="C8" s="62" t="str">
        <f>'1.1.1'!C8</f>
        <v>Aspectes a revisar</v>
      </c>
    </row>
    <row r="9" spans="1:4" ht="51">
      <c r="A9" s="19" t="s">
        <v>240</v>
      </c>
      <c r="B9" s="678" t="s">
        <v>794</v>
      </c>
      <c r="C9" s="687" t="s">
        <v>669</v>
      </c>
    </row>
    <row r="10" spans="1:4" ht="25.5">
      <c r="A10" s="19" t="s">
        <v>243</v>
      </c>
      <c r="B10" s="680" t="s">
        <v>795</v>
      </c>
      <c r="C10" s="680" t="s">
        <v>796</v>
      </c>
    </row>
    <row r="11" spans="1:4" ht="25.5">
      <c r="A11" s="19" t="s">
        <v>245</v>
      </c>
      <c r="B11" s="669" t="s">
        <v>249</v>
      </c>
      <c r="C11" s="680" t="s">
        <v>397</v>
      </c>
    </row>
    <row r="12" spans="1:4" ht="38.25">
      <c r="A12" s="19" t="s">
        <v>248</v>
      </c>
      <c r="B12" s="668" t="s">
        <v>797</v>
      </c>
      <c r="C12" s="668" t="s">
        <v>798</v>
      </c>
    </row>
    <row r="13" spans="1:4" ht="38.25">
      <c r="A13" s="19" t="s">
        <v>251</v>
      </c>
      <c r="B13" s="680" t="s">
        <v>799</v>
      </c>
      <c r="C13" s="680" t="s">
        <v>800</v>
      </c>
      <c r="D13" s="176"/>
    </row>
    <row r="14" spans="1:4" ht="76.5">
      <c r="A14" s="19" t="s">
        <v>254</v>
      </c>
      <c r="B14" s="680" t="s">
        <v>801</v>
      </c>
      <c r="C14" s="680" t="s">
        <v>802</v>
      </c>
    </row>
    <row r="15" spans="1:4" ht="25.5">
      <c r="A15" s="19" t="s">
        <v>257</v>
      </c>
      <c r="B15" s="680" t="s">
        <v>803</v>
      </c>
      <c r="C15" s="680" t="s">
        <v>804</v>
      </c>
    </row>
    <row r="16" spans="1:4" ht="25.5">
      <c r="A16" s="19" t="s">
        <v>260</v>
      </c>
      <c r="B16" s="680" t="s">
        <v>805</v>
      </c>
      <c r="C16" s="680" t="s">
        <v>806</v>
      </c>
    </row>
    <row r="17" spans="1:3" ht="25.5">
      <c r="A17" s="19" t="s">
        <v>263</v>
      </c>
      <c r="B17" s="680" t="s">
        <v>807</v>
      </c>
      <c r="C17" s="709" t="s">
        <v>808</v>
      </c>
    </row>
    <row r="18" spans="1:3" ht="76.5">
      <c r="A18" s="19" t="s">
        <v>266</v>
      </c>
      <c r="B18" s="680" t="s">
        <v>809</v>
      </c>
      <c r="C18" s="680" t="s">
        <v>810</v>
      </c>
    </row>
    <row r="19" spans="1:3">
      <c r="A19" s="19" t="s">
        <v>269</v>
      </c>
      <c r="B19" s="680" t="s">
        <v>811</v>
      </c>
      <c r="C19" s="680" t="s">
        <v>812</v>
      </c>
    </row>
    <row r="20" spans="1:3" ht="25.5">
      <c r="A20" s="19" t="s">
        <v>272</v>
      </c>
      <c r="B20" s="680" t="s">
        <v>813</v>
      </c>
      <c r="C20" s="680" t="s">
        <v>814</v>
      </c>
    </row>
    <row r="21" spans="1:3" ht="25.5">
      <c r="A21" s="19" t="s">
        <v>275</v>
      </c>
      <c r="B21" s="680" t="s">
        <v>815</v>
      </c>
      <c r="C21" s="680" t="s">
        <v>816</v>
      </c>
    </row>
    <row r="22" spans="1:3" ht="19.5" customHeight="1">
      <c r="A22" s="51" t="s">
        <v>332</v>
      </c>
      <c r="B22" s="62" t="s">
        <v>235</v>
      </c>
      <c r="C22" s="71" t="s">
        <v>333</v>
      </c>
    </row>
    <row r="23" spans="1:3">
      <c r="A23" s="626" t="s">
        <v>334</v>
      </c>
      <c r="B23" s="37"/>
      <c r="C23" s="37" t="s">
        <v>335</v>
      </c>
    </row>
    <row r="24" spans="1:3">
      <c r="A24" s="51" t="s">
        <v>336</v>
      </c>
      <c r="B24" s="62" t="s">
        <v>235</v>
      </c>
      <c r="C24" s="71" t="s">
        <v>337</v>
      </c>
    </row>
    <row r="25" spans="1:3" ht="38.25">
      <c r="A25" s="19" t="s">
        <v>338</v>
      </c>
      <c r="B25" s="680" t="s">
        <v>817</v>
      </c>
      <c r="C25" s="680" t="s">
        <v>818</v>
      </c>
    </row>
    <row r="26" spans="1:3" ht="51">
      <c r="A26" s="19" t="s">
        <v>341</v>
      </c>
      <c r="B26" s="825" t="s">
        <v>819</v>
      </c>
      <c r="C26" s="825" t="s">
        <v>820</v>
      </c>
    </row>
    <row r="27" spans="1:3" ht="25.5">
      <c r="A27" s="19" t="s">
        <v>344</v>
      </c>
      <c r="B27" s="680" t="s">
        <v>815</v>
      </c>
      <c r="C27" s="680" t="s">
        <v>821</v>
      </c>
    </row>
    <row r="28" spans="1:3" ht="38.25">
      <c r="A28" s="19" t="s">
        <v>822</v>
      </c>
      <c r="B28" s="680" t="s">
        <v>823</v>
      </c>
      <c r="C28" s="708" t="s">
        <v>824</v>
      </c>
    </row>
    <row r="29" spans="1:3">
      <c r="A29" s="51" t="s">
        <v>347</v>
      </c>
      <c r="B29" s="62" t="s">
        <v>235</v>
      </c>
      <c r="C29" s="71" t="s">
        <v>348</v>
      </c>
    </row>
    <row r="30" spans="1:3">
      <c r="A30" s="664" t="s">
        <v>349</v>
      </c>
      <c r="B30" s="38"/>
      <c r="C30" s="42" t="s">
        <v>335</v>
      </c>
    </row>
  </sheetData>
  <pageMargins left="0.78740157480314965" right="0.78740157480314965" top="0.78740157480314965" bottom="0.78740157480314965" header="0.31496062992125984" footer="0.31496062992125984"/>
  <pageSetup paperSize="9" scale="83" fitToHeight="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C30"/>
  <sheetViews>
    <sheetView view="pageBreakPreview" zoomScaleNormal="100" zoomScaleSheetLayoutView="100" workbookViewId="0">
      <selection activeCell="B6" sqref="B6"/>
    </sheetView>
  </sheetViews>
  <sheetFormatPr defaultColWidth="11.42578125" defaultRowHeight="12.75"/>
  <cols>
    <col min="1" max="1" width="9.7109375" style="56" customWidth="1"/>
    <col min="2" max="2" width="18.7109375" style="56" customWidth="1"/>
    <col min="3" max="3" width="110.7109375" style="56" customWidth="1"/>
    <col min="4" max="16384" width="11.42578125" style="50"/>
  </cols>
  <sheetData>
    <row r="1" spans="1:3">
      <c r="A1" s="27" t="s">
        <v>231</v>
      </c>
      <c r="B1" s="27" t="str">
        <f>Inventari!A1</f>
        <v>1.</v>
      </c>
      <c r="C1" s="28" t="str">
        <f>Inventari!B1</f>
        <v>Control permanent no planificable</v>
      </c>
    </row>
    <row r="2" spans="1:3">
      <c r="A2" s="29" t="s">
        <v>232</v>
      </c>
      <c r="B2" s="29" t="str">
        <f>Inventari!B18</f>
        <v>1.3</v>
      </c>
      <c r="C2" s="30" t="str">
        <f>Inventari!C18</f>
        <v>Liquidació del pressupost</v>
      </c>
    </row>
    <row r="3" spans="1:3">
      <c r="A3" s="67" t="s">
        <v>233</v>
      </c>
      <c r="B3" s="67" t="str">
        <f>Inventari!C20</f>
        <v>1.3.2</v>
      </c>
      <c r="C3" s="61" t="str">
        <f>Inventari!D20</f>
        <v>Liquidació del pressupost d'organismes autònoms i consorcis adscrits</v>
      </c>
    </row>
    <row r="4" spans="1:3">
      <c r="A4" s="710"/>
      <c r="B4" s="711"/>
      <c r="C4" s="712"/>
    </row>
    <row r="5" spans="1:3" ht="18.95" customHeight="1">
      <c r="A5" s="55" t="s">
        <v>234</v>
      </c>
      <c r="B5" s="55" t="s">
        <v>235</v>
      </c>
      <c r="C5" s="55" t="s">
        <v>236</v>
      </c>
    </row>
    <row r="6" spans="1:3" ht="63.75">
      <c r="A6" s="54" t="s">
        <v>237</v>
      </c>
      <c r="B6" s="98" t="str">
        <f>Inventari!E20</f>
        <v>Art. 192.2 RDLeg 2/2004
Art. 90 RD 500/1990
Art. 4.1.b).4 RD 128/2018</v>
      </c>
      <c r="C6" s="53" t="str">
        <f>Inventari!F20</f>
        <v>La liquidació dels pressupostos dels organismes autònoms, informada per la intervenció corresponent i proposada per l'òrgan competent d'aquests, serà remesa a l'entitat local per a la seva aprovació pel seu president i als efectes previstos en l'article següent.</v>
      </c>
    </row>
    <row r="7" spans="1:3">
      <c r="A7" s="57"/>
      <c r="B7" s="691"/>
      <c r="C7" s="58"/>
    </row>
    <row r="8" spans="1:3">
      <c r="A8" s="55" t="s">
        <v>238</v>
      </c>
      <c r="B8" s="62" t="s">
        <v>235</v>
      </c>
      <c r="C8" s="62" t="str">
        <f>'1.1.1'!C8</f>
        <v>Aspectes a revisar</v>
      </c>
    </row>
    <row r="9" spans="1:3" ht="38.25">
      <c r="A9" s="32" t="s">
        <v>240</v>
      </c>
      <c r="B9" s="668" t="s">
        <v>825</v>
      </c>
      <c r="C9" s="687" t="s">
        <v>826</v>
      </c>
    </row>
    <row r="10" spans="1:3" ht="25.5">
      <c r="A10" s="32" t="s">
        <v>243</v>
      </c>
      <c r="B10" s="678" t="s">
        <v>249</v>
      </c>
      <c r="C10" s="678" t="s">
        <v>397</v>
      </c>
    </row>
    <row r="11" spans="1:3" ht="38.25">
      <c r="A11" s="32" t="s">
        <v>245</v>
      </c>
      <c r="B11" s="668" t="s">
        <v>797</v>
      </c>
      <c r="C11" s="668" t="s">
        <v>798</v>
      </c>
    </row>
    <row r="12" spans="1:3" ht="38.25">
      <c r="A12" s="32" t="s">
        <v>248</v>
      </c>
      <c r="B12" s="680" t="s">
        <v>799</v>
      </c>
      <c r="C12" s="680" t="s">
        <v>800</v>
      </c>
    </row>
    <row r="13" spans="1:3" ht="63.75">
      <c r="A13" s="32" t="s">
        <v>251</v>
      </c>
      <c r="B13" s="680" t="s">
        <v>817</v>
      </c>
      <c r="C13" s="680" t="s">
        <v>827</v>
      </c>
    </row>
    <row r="14" spans="1:3" ht="51">
      <c r="A14" s="32" t="s">
        <v>254</v>
      </c>
      <c r="B14" s="680" t="s">
        <v>828</v>
      </c>
      <c r="C14" s="680" t="s">
        <v>829</v>
      </c>
    </row>
    <row r="15" spans="1:3" ht="76.5">
      <c r="A15" s="32" t="s">
        <v>257</v>
      </c>
      <c r="B15" s="680" t="s">
        <v>801</v>
      </c>
      <c r="C15" s="680" t="s">
        <v>830</v>
      </c>
    </row>
    <row r="16" spans="1:3" ht="25.5">
      <c r="A16" s="32" t="s">
        <v>260</v>
      </c>
      <c r="B16" s="680" t="s">
        <v>803</v>
      </c>
      <c r="C16" s="680" t="s">
        <v>804</v>
      </c>
    </row>
    <row r="17" spans="1:3" ht="25.5">
      <c r="A17" s="32" t="s">
        <v>263</v>
      </c>
      <c r="B17" s="680" t="s">
        <v>805</v>
      </c>
      <c r="C17" s="680" t="s">
        <v>806</v>
      </c>
    </row>
    <row r="18" spans="1:3" ht="63.75">
      <c r="A18" s="32" t="s">
        <v>266</v>
      </c>
      <c r="B18" s="680" t="s">
        <v>807</v>
      </c>
      <c r="C18" s="680" t="s">
        <v>831</v>
      </c>
    </row>
    <row r="19" spans="1:3" ht="76.5">
      <c r="A19" s="32" t="s">
        <v>269</v>
      </c>
      <c r="B19" s="668" t="s">
        <v>809</v>
      </c>
      <c r="C19" s="668" t="s">
        <v>810</v>
      </c>
    </row>
    <row r="20" spans="1:3" ht="51">
      <c r="A20" s="32" t="s">
        <v>272</v>
      </c>
      <c r="B20" s="668" t="s">
        <v>832</v>
      </c>
      <c r="C20" s="668" t="s">
        <v>833</v>
      </c>
    </row>
    <row r="21" spans="1:3" ht="25.5">
      <c r="A21" s="32" t="s">
        <v>275</v>
      </c>
      <c r="B21" s="668" t="s">
        <v>813</v>
      </c>
      <c r="C21" s="668" t="s">
        <v>814</v>
      </c>
    </row>
    <row r="22" spans="1:3" ht="25.5">
      <c r="A22" s="32" t="s">
        <v>278</v>
      </c>
      <c r="B22" s="668" t="s">
        <v>834</v>
      </c>
      <c r="C22" s="668" t="s">
        <v>835</v>
      </c>
    </row>
    <row r="23" spans="1:3" ht="25.5">
      <c r="A23" s="32" t="s">
        <v>281</v>
      </c>
      <c r="B23" s="668" t="s">
        <v>815</v>
      </c>
      <c r="C23" s="680" t="str">
        <f>'1.3.1'!C21</f>
        <v>En haver-se realitzat inversions financerament sostenibles, que en la liquidació hi consta la informació del grau de compliment dels criteris establerts a la DA16.6 del RDLeg 2/2004.</v>
      </c>
    </row>
    <row r="24" spans="1:3" ht="19.5" customHeight="1">
      <c r="A24" s="51" t="s">
        <v>332</v>
      </c>
      <c r="B24" s="62" t="s">
        <v>235</v>
      </c>
      <c r="C24" s="71" t="s">
        <v>333</v>
      </c>
    </row>
    <row r="25" spans="1:3">
      <c r="A25" s="626" t="s">
        <v>334</v>
      </c>
      <c r="B25" s="37"/>
      <c r="C25" s="37" t="s">
        <v>335</v>
      </c>
    </row>
    <row r="26" spans="1:3">
      <c r="A26" s="51" t="s">
        <v>336</v>
      </c>
      <c r="B26" s="62" t="s">
        <v>235</v>
      </c>
      <c r="C26" s="71" t="s">
        <v>337</v>
      </c>
    </row>
    <row r="27" spans="1:3" ht="38.25">
      <c r="A27" s="626" t="s">
        <v>341</v>
      </c>
      <c r="B27" s="680" t="s">
        <v>817</v>
      </c>
      <c r="C27" s="713" t="s">
        <v>818</v>
      </c>
    </row>
    <row r="28" spans="1:3" ht="51">
      <c r="A28" s="15" t="s">
        <v>344</v>
      </c>
      <c r="B28" s="680" t="s">
        <v>819</v>
      </c>
      <c r="C28" s="680" t="s">
        <v>820</v>
      </c>
    </row>
    <row r="29" spans="1:3">
      <c r="A29" s="51" t="s">
        <v>347</v>
      </c>
      <c r="B29" s="62" t="s">
        <v>235</v>
      </c>
      <c r="C29" s="71" t="s">
        <v>348</v>
      </c>
    </row>
    <row r="30" spans="1:3">
      <c r="A30" s="664" t="s">
        <v>349</v>
      </c>
      <c r="B30" s="38"/>
      <c r="C30" s="42" t="s">
        <v>335</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33"/>
  <sheetViews>
    <sheetView view="pageBreakPreview" topLeftCell="A4" zoomScale="90" zoomScaleNormal="100" zoomScaleSheetLayoutView="90" workbookViewId="0">
      <selection activeCell="C9" sqref="C9"/>
    </sheetView>
  </sheetViews>
  <sheetFormatPr defaultColWidth="11.42578125" defaultRowHeight="12.75"/>
  <cols>
    <col min="1" max="1" width="9.7109375" style="56" customWidth="1"/>
    <col min="2" max="2" width="18.7109375" style="63" customWidth="1"/>
    <col min="3" max="3" width="110.7109375" style="63" customWidth="1"/>
    <col min="4" max="4" width="22.42578125" style="50" customWidth="1"/>
    <col min="5" max="16384" width="11.42578125" style="50"/>
  </cols>
  <sheetData>
    <row r="1" spans="1:4" ht="18.75" customHeight="1">
      <c r="A1" s="27" t="s">
        <v>231</v>
      </c>
      <c r="B1" s="64" t="str">
        <f>Inventari!A1</f>
        <v>1.</v>
      </c>
      <c r="C1" s="59" t="str">
        <f>Inventari!B1</f>
        <v>Control permanent no planificable</v>
      </c>
    </row>
    <row r="2" spans="1:4" ht="18.75" customHeight="1">
      <c r="A2" s="29" t="s">
        <v>232</v>
      </c>
      <c r="B2" s="65" t="str">
        <f>Inventari!B18</f>
        <v>1.3</v>
      </c>
      <c r="C2" s="60" t="str">
        <f>Inventari!C18</f>
        <v>Liquidació del pressupost</v>
      </c>
    </row>
    <row r="3" spans="1:4" ht="27.75" customHeight="1">
      <c r="A3" s="67" t="s">
        <v>233</v>
      </c>
      <c r="B3" s="66" t="str">
        <f>Inventari!C21</f>
        <v>1.3.3</v>
      </c>
      <c r="C3" s="61" t="str">
        <f>Inventari!D21</f>
        <v>Avaluació de l'objectiu d'estabilitat pressupostària, de la regla de la despesa i del límit del deute en l'aprovació de la liquidació del pressupost i, si s'escau, en l'aprovació dels comptes anuals de les societats no financeres</v>
      </c>
    </row>
    <row r="4" spans="1:4">
      <c r="A4" s="710"/>
      <c r="B4" s="714"/>
      <c r="C4" s="712"/>
    </row>
    <row r="5" spans="1:4" ht="18.95" customHeight="1">
      <c r="A5" s="55" t="s">
        <v>234</v>
      </c>
      <c r="B5" s="62" t="s">
        <v>235</v>
      </c>
      <c r="C5" s="62" t="s">
        <v>236</v>
      </c>
    </row>
    <row r="6" spans="1:4" ht="48.75" customHeight="1">
      <c r="A6" s="54" t="s">
        <v>237</v>
      </c>
      <c r="B6" s="98" t="str">
        <f>Inventari!E21</f>
        <v>Art. 16.2 RD 1463/2007
Art. 15.3.e) OHAP/2105/2012
Art. 4.1.b).6 RD 128/2018</v>
      </c>
      <c r="C6" s="53" t="str">
        <f>Inventari!F21</f>
        <v xml:space="preserve">La intervenció elevarà al ple un informe sobre el compliment de l'objectiu d'estabilitat, de la regla de la despesa i del límit del deute, de la pròpia entitat local i dels seus organismes autònoms i entitats dependents. L'informe s'emetrà amb caràcter independent i s'incorporarà al previst en l'article 191.3 del RDLeg 2/2004. </v>
      </c>
    </row>
    <row r="7" spans="1:4">
      <c r="A7" s="57"/>
      <c r="B7" s="691"/>
      <c r="C7" s="58"/>
    </row>
    <row r="8" spans="1:4">
      <c r="A8" s="55" t="s">
        <v>238</v>
      </c>
      <c r="B8" s="62" t="s">
        <v>235</v>
      </c>
      <c r="C8" s="62" t="str">
        <f>'1.1.1'!C8</f>
        <v>Aspectes a revisar</v>
      </c>
    </row>
    <row r="9" spans="1:4" ht="51">
      <c r="A9" s="15" t="s">
        <v>240</v>
      </c>
      <c r="B9" s="110" t="s">
        <v>836</v>
      </c>
      <c r="C9" s="110" t="s">
        <v>837</v>
      </c>
      <c r="D9" s="674" t="s">
        <v>838</v>
      </c>
    </row>
    <row r="10" spans="1:4" ht="38.25">
      <c r="A10" s="15" t="s">
        <v>243</v>
      </c>
      <c r="B10" s="111" t="s">
        <v>839</v>
      </c>
      <c r="C10" s="111" t="s">
        <v>840</v>
      </c>
      <c r="D10" s="674" t="s">
        <v>838</v>
      </c>
    </row>
    <row r="11" spans="1:4" ht="25.5">
      <c r="A11" s="15" t="s">
        <v>245</v>
      </c>
      <c r="B11" s="109" t="s">
        <v>841</v>
      </c>
      <c r="C11" s="109" t="s">
        <v>842</v>
      </c>
      <c r="D11" s="674" t="s">
        <v>290</v>
      </c>
    </row>
    <row r="12" spans="1:4" ht="19.5" customHeight="1">
      <c r="A12" s="51" t="s">
        <v>332</v>
      </c>
      <c r="B12" s="62" t="s">
        <v>235</v>
      </c>
      <c r="C12" s="71" t="s">
        <v>333</v>
      </c>
      <c r="D12" s="48"/>
    </row>
    <row r="13" spans="1:4">
      <c r="A13" s="626" t="s">
        <v>334</v>
      </c>
      <c r="B13" s="37"/>
      <c r="C13" s="37" t="s">
        <v>335</v>
      </c>
    </row>
    <row r="14" spans="1:4">
      <c r="A14" s="51" t="s">
        <v>336</v>
      </c>
      <c r="B14" s="62" t="s">
        <v>235</v>
      </c>
      <c r="C14" s="71" t="s">
        <v>337</v>
      </c>
    </row>
    <row r="15" spans="1:4" ht="89.25">
      <c r="A15" s="14" t="s">
        <v>338</v>
      </c>
      <c r="B15" s="668" t="s">
        <v>843</v>
      </c>
      <c r="C15" s="715" t="s">
        <v>844</v>
      </c>
    </row>
    <row r="16" spans="1:4" ht="51">
      <c r="A16" s="15" t="s">
        <v>341</v>
      </c>
      <c r="B16" s="668" t="s">
        <v>845</v>
      </c>
      <c r="C16" s="716" t="s">
        <v>846</v>
      </c>
    </row>
    <row r="17" spans="1:4" ht="38.25">
      <c r="A17" s="664" t="s">
        <v>344</v>
      </c>
      <c r="B17" s="38" t="s">
        <v>440</v>
      </c>
      <c r="C17" s="38" t="s">
        <v>847</v>
      </c>
      <c r="D17" s="675"/>
    </row>
    <row r="18" spans="1:4">
      <c r="A18" s="51" t="s">
        <v>347</v>
      </c>
      <c r="B18" s="62" t="s">
        <v>235</v>
      </c>
      <c r="C18" s="71" t="s">
        <v>348</v>
      </c>
    </row>
    <row r="19" spans="1:4">
      <c r="A19" s="664" t="s">
        <v>349</v>
      </c>
      <c r="B19" s="38"/>
      <c r="C19" s="42" t="s">
        <v>335</v>
      </c>
    </row>
    <row r="20" spans="1:4">
      <c r="B20" s="56"/>
      <c r="C20" s="56"/>
    </row>
    <row r="33" spans="5:7">
      <c r="E33" s="717"/>
      <c r="F33" s="718"/>
      <c r="G33" s="717"/>
    </row>
  </sheetData>
  <pageMargins left="0.78740157480314965" right="0.78740157480314965" top="0.78740157480314965" bottom="0.78740157480314965" header="0.31496062992125984" footer="0.31496062992125984"/>
  <pageSetup paperSize="9" scale="79" fitToHeight="2" orientation="landscape" r:id="rId1"/>
  <rowBreaks count="1" manualBreakCount="1">
    <brk id="17"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2:J17"/>
  <sheetViews>
    <sheetView showGridLines="0" view="pageBreakPreview" zoomScaleNormal="100" zoomScaleSheetLayoutView="100" workbookViewId="0">
      <selection activeCell="B3" sqref="B3:G3"/>
    </sheetView>
  </sheetViews>
  <sheetFormatPr defaultColWidth="11.42578125" defaultRowHeight="12.75"/>
  <cols>
    <col min="1" max="1" width="3.7109375" style="147" customWidth="1"/>
    <col min="2" max="2" width="41.140625" style="148" customWidth="1"/>
    <col min="3" max="7" width="18.85546875" style="146" customWidth="1"/>
    <col min="8" max="8" width="3.7109375" style="147" customWidth="1"/>
    <col min="9" max="10" width="16.7109375" style="147" customWidth="1"/>
    <col min="11" max="16384" width="11.42578125" style="147"/>
  </cols>
  <sheetData>
    <row r="2" spans="2:10" s="149" customFormat="1" ht="103.5" customHeight="1">
      <c r="B2" s="835" t="s">
        <v>848</v>
      </c>
      <c r="C2" s="835"/>
      <c r="D2" s="835"/>
      <c r="E2" s="835"/>
      <c r="F2" s="835"/>
      <c r="G2" s="835"/>
    </row>
    <row r="3" spans="2:10" ht="20.25">
      <c r="B3" s="861" t="s">
        <v>443</v>
      </c>
      <c r="C3" s="861"/>
      <c r="D3" s="861"/>
      <c r="E3" s="861"/>
      <c r="F3" s="861"/>
      <c r="G3" s="861"/>
    </row>
    <row r="4" spans="2:10">
      <c r="B4" s="384"/>
      <c r="C4" s="384"/>
      <c r="D4" s="384"/>
      <c r="E4" s="384"/>
      <c r="F4" s="384"/>
      <c r="G4" s="384"/>
    </row>
    <row r="5" spans="2:10" ht="13.5" thickBot="1"/>
    <row r="6" spans="2:10" s="145" customFormat="1" ht="38.25">
      <c r="B6" s="859" t="s">
        <v>444</v>
      </c>
      <c r="C6" s="178" t="s">
        <v>445</v>
      </c>
      <c r="D6" s="178" t="s">
        <v>446</v>
      </c>
      <c r="E6" s="178" t="s">
        <v>447</v>
      </c>
      <c r="F6" s="178" t="s">
        <v>448</v>
      </c>
      <c r="G6" s="179" t="s">
        <v>449</v>
      </c>
    </row>
    <row r="7" spans="2:10" s="182" customFormat="1" ht="18" customHeight="1" thickBot="1">
      <c r="B7" s="860"/>
      <c r="C7" s="180" t="s">
        <v>450</v>
      </c>
      <c r="D7" s="180" t="s">
        <v>451</v>
      </c>
      <c r="E7" s="180" t="s">
        <v>452</v>
      </c>
      <c r="F7" s="180" t="s">
        <v>453</v>
      </c>
      <c r="G7" s="181" t="s">
        <v>454</v>
      </c>
    </row>
    <row r="8" spans="2:10" ht="21.95" customHeight="1">
      <c r="B8" s="366" t="s">
        <v>455</v>
      </c>
      <c r="C8" s="183">
        <f>+EL_Estabilitat_liquidació!G14</f>
        <v>0</v>
      </c>
      <c r="D8" s="183">
        <f>+EL_Estabilitat_liquidació!G23</f>
        <v>0</v>
      </c>
      <c r="E8" s="183">
        <f>+EL_Estabilitat_liquidació!G49</f>
        <v>0</v>
      </c>
      <c r="F8" s="183">
        <f>+EL_Estabilitat_liquidació!G51</f>
        <v>0</v>
      </c>
      <c r="G8" s="184">
        <f t="shared" ref="G8:G14" si="0">+C8-D8+E8+F8</f>
        <v>0</v>
      </c>
    </row>
    <row r="9" spans="2:10" ht="21.95" customHeight="1">
      <c r="B9" s="367" t="s">
        <v>356</v>
      </c>
      <c r="C9" s="185">
        <f>+'OA-CON1_Estabilitat_liquidació'!G14</f>
        <v>0</v>
      </c>
      <c r="D9" s="185">
        <f>+'OA-CON1_Estabilitat_liquidació'!G23</f>
        <v>0</v>
      </c>
      <c r="E9" s="185">
        <f>+'OA-CON1_Estabilitat_liquidació'!G49</f>
        <v>0</v>
      </c>
      <c r="F9" s="185">
        <f>+'OA-CON1_Estabilitat_liquidació'!G51</f>
        <v>0</v>
      </c>
      <c r="G9" s="186">
        <f t="shared" si="0"/>
        <v>0</v>
      </c>
    </row>
    <row r="10" spans="2:10" ht="21.95" customHeight="1">
      <c r="B10" s="367" t="s">
        <v>357</v>
      </c>
      <c r="C10" s="185">
        <f>+'OA-CON2_Estabilitat_liquidació'!G14</f>
        <v>0</v>
      </c>
      <c r="D10" s="185">
        <f>+'OA-CON2_Estabilitat_liquidació'!G23</f>
        <v>0</v>
      </c>
      <c r="E10" s="185">
        <f>+'OA-CON2_Estabilitat_liquidació'!G49</f>
        <v>0</v>
      </c>
      <c r="F10" s="185">
        <f>+'OA-CON2_Estabilitat_liquidació'!G51</f>
        <v>0</v>
      </c>
      <c r="G10" s="186">
        <f t="shared" si="0"/>
        <v>0</v>
      </c>
    </row>
    <row r="11" spans="2:10" ht="21.95" customHeight="1">
      <c r="B11" s="367" t="s">
        <v>358</v>
      </c>
      <c r="C11" s="185">
        <f>+'OA-CON3_Estabilitat_liquidació'!G14</f>
        <v>0</v>
      </c>
      <c r="D11" s="185">
        <f>+'OA-CON3_Estabilitat_liquidació'!G23</f>
        <v>0</v>
      </c>
      <c r="E11" s="185">
        <f>+'OA-CON3_Estabilitat_liquidació'!G49</f>
        <v>0</v>
      </c>
      <c r="F11" s="185">
        <f>+'OA-CON3_Estabilitat_liquidació'!G51</f>
        <v>0</v>
      </c>
      <c r="G11" s="186">
        <f t="shared" si="0"/>
        <v>0</v>
      </c>
    </row>
    <row r="12" spans="2:10" ht="21.95" customHeight="1">
      <c r="B12" s="367" t="s">
        <v>359</v>
      </c>
      <c r="C12" s="185">
        <f>+'SM-FUND1_Estabilitat_liquidació'!F16</f>
        <v>0</v>
      </c>
      <c r="D12" s="185">
        <f>+'SM-FUND1_Estabilitat_liquidació'!F31</f>
        <v>0</v>
      </c>
      <c r="E12" s="220"/>
      <c r="F12" s="185">
        <f>+'SM-FUND1_Estabilitat_liquidació'!F33</f>
        <v>0</v>
      </c>
      <c r="G12" s="186">
        <f t="shared" si="0"/>
        <v>0</v>
      </c>
      <c r="I12" s="1019"/>
      <c r="J12" s="1019"/>
    </row>
    <row r="13" spans="2:10" ht="21.95" customHeight="1">
      <c r="B13" s="367" t="s">
        <v>361</v>
      </c>
      <c r="C13" s="185">
        <f>+'SM-FUND2_Estabilitat_liquidació'!F16</f>
        <v>0</v>
      </c>
      <c r="D13" s="185">
        <f>+'SM-FUND2_Estabilitat_liquidació'!F31</f>
        <v>0</v>
      </c>
      <c r="E13" s="220"/>
      <c r="F13" s="185">
        <f>+'SM-FUND2_Estabilitat_liquidació'!F33</f>
        <v>0</v>
      </c>
      <c r="G13" s="186">
        <f t="shared" si="0"/>
        <v>0</v>
      </c>
      <c r="I13" s="1019"/>
      <c r="J13" s="1019"/>
    </row>
    <row r="14" spans="2:10" ht="21.95" customHeight="1" thickBot="1">
      <c r="B14" s="367" t="s">
        <v>362</v>
      </c>
      <c r="C14" s="185">
        <f>+'SM-FUND3_Estabilitat_liquidació'!F16</f>
        <v>0</v>
      </c>
      <c r="D14" s="185">
        <f>+'SM-FUND3_Estabilitat_liquidació'!F31</f>
        <v>0</v>
      </c>
      <c r="E14" s="220"/>
      <c r="F14" s="185">
        <f>+'SM-FUND3_Estabilitat_liquidació'!F33</f>
        <v>0</v>
      </c>
      <c r="G14" s="186">
        <f t="shared" si="0"/>
        <v>0</v>
      </c>
      <c r="I14" s="1019"/>
      <c r="J14" s="1019"/>
    </row>
    <row r="15" spans="2:10" ht="21.95" customHeight="1" thickBot="1">
      <c r="B15" s="187" t="s">
        <v>369</v>
      </c>
      <c r="C15" s="188">
        <f>SUM(C8:C14)</f>
        <v>0</v>
      </c>
      <c r="D15" s="188">
        <f>SUM(D8:D14)</f>
        <v>0</v>
      </c>
      <c r="E15" s="188">
        <f>SUM(E8:E14)</f>
        <v>0</v>
      </c>
      <c r="F15" s="188">
        <f>SUM(F8:F14)</f>
        <v>0</v>
      </c>
      <c r="G15" s="189">
        <f>SUM(G8:G14)</f>
        <v>0</v>
      </c>
    </row>
    <row r="16" spans="2:10" s="192" customFormat="1" ht="21.95" customHeight="1" thickBot="1">
      <c r="B16" s="190"/>
      <c r="C16" s="191"/>
      <c r="D16" s="191"/>
      <c r="E16" s="191"/>
      <c r="F16" s="191"/>
      <c r="G16" s="191"/>
    </row>
    <row r="17" spans="2:7" s="192" customFormat="1" ht="21.95" customHeight="1" thickBot="1">
      <c r="B17" s="190"/>
      <c r="C17" s="191"/>
      <c r="D17" s="191"/>
      <c r="E17" s="191"/>
      <c r="F17" s="193" t="s">
        <v>456</v>
      </c>
      <c r="G17" s="194">
        <f>+G15</f>
        <v>0</v>
      </c>
    </row>
  </sheetData>
  <mergeCells count="4">
    <mergeCell ref="B2:G2"/>
    <mergeCell ref="B6:B7"/>
    <mergeCell ref="I12:J14"/>
    <mergeCell ref="B3:G3"/>
  </mergeCells>
  <pageMargins left="0.39370078740157483" right="0.39370078740157483" top="0.39370078740157483" bottom="0.39370078740157483" header="0.51181102362204722" footer="0.51181102362204722"/>
  <pageSetup paperSize="8" scale="97" firstPageNumber="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7"/>
  <sheetViews>
    <sheetView view="pageBreakPreview" zoomScale="90" zoomScaleNormal="90" zoomScaleSheetLayoutView="90" workbookViewId="0">
      <selection activeCell="C2" sqref="C2"/>
    </sheetView>
  </sheetViews>
  <sheetFormatPr defaultColWidth="11.42578125" defaultRowHeight="12.75"/>
  <cols>
    <col min="1" max="1" width="9.7109375" style="50" customWidth="1"/>
    <col min="2" max="2" width="18.7109375" style="50" customWidth="1"/>
    <col min="3" max="3" width="110.7109375" style="52" customWidth="1"/>
    <col min="4" max="4" width="17.28515625" style="52" customWidth="1"/>
    <col min="5" max="5" width="76.5703125" style="50" customWidth="1"/>
    <col min="6" max="16384" width="11.42578125" style="50"/>
  </cols>
  <sheetData>
    <row r="1" spans="1:4">
      <c r="A1" s="80" t="s">
        <v>231</v>
      </c>
      <c r="B1" s="81" t="str">
        <f>Inventari!A1</f>
        <v>1.</v>
      </c>
      <c r="C1" s="100" t="str">
        <f>Inventari!B1</f>
        <v>Control permanent no planificable</v>
      </c>
    </row>
    <row r="2" spans="1:4">
      <c r="A2" s="83" t="s">
        <v>232</v>
      </c>
      <c r="B2" s="29" t="str">
        <f>Inventari!B2</f>
        <v>1.1</v>
      </c>
      <c r="C2" s="101" t="str">
        <f>Inventari!C2</f>
        <v>Pressupost</v>
      </c>
    </row>
    <row r="3" spans="1:4" ht="11.25" customHeight="1">
      <c r="A3" s="75" t="s">
        <v>233</v>
      </c>
      <c r="B3" s="67" t="str">
        <f>Inventari!C3</f>
        <v>1.1.1</v>
      </c>
      <c r="C3" s="91" t="str">
        <f>Inventari!D3</f>
        <v>Pressupost general</v>
      </c>
    </row>
    <row r="4" spans="1:4">
      <c r="A4" s="74"/>
      <c r="C4" s="622"/>
    </row>
    <row r="5" spans="1:4">
      <c r="A5" s="51" t="s">
        <v>234</v>
      </c>
      <c r="B5" s="11" t="s">
        <v>235</v>
      </c>
      <c r="C5" s="11" t="s">
        <v>236</v>
      </c>
    </row>
    <row r="6" spans="1:4" ht="63.75">
      <c r="A6" s="54" t="s">
        <v>237</v>
      </c>
      <c r="B6" s="98" t="str">
        <f>Inventari!E3</f>
        <v>Art. 18.4 RD 500/1990
Art. 4.1.b).2 RD 128/2018
Art. 168.4 RDLeg 2/2004</v>
      </c>
      <c r="C6" s="98" t="str">
        <f>Inventari!F3</f>
        <v>Sobre la base dels pressupostos i estats de previsió als quals es refereixen els apartats anteriors, el president de l'entitat formarà el pressupost general i el remetrà informat per la intervenció (...), al ple de la corporació abans del dia 15 d'octubre per a la seva aprovació inicial, esmena o devolució.</v>
      </c>
    </row>
    <row r="7" spans="1:4">
      <c r="A7" s="23"/>
      <c r="B7" s="6"/>
      <c r="C7" s="623"/>
    </row>
    <row r="8" spans="1:4">
      <c r="A8" s="51" t="s">
        <v>238</v>
      </c>
      <c r="B8" s="11" t="s">
        <v>235</v>
      </c>
      <c r="C8" s="99" t="s">
        <v>239</v>
      </c>
    </row>
    <row r="9" spans="1:4" ht="38.25">
      <c r="A9" s="624" t="s">
        <v>240</v>
      </c>
      <c r="B9" s="33" t="s">
        <v>241</v>
      </c>
      <c r="C9" s="625" t="s">
        <v>242</v>
      </c>
    </row>
    <row r="10" spans="1:4" s="8" customFormat="1" ht="25.5">
      <c r="A10" s="626" t="s">
        <v>243</v>
      </c>
      <c r="B10" s="37" t="s">
        <v>90</v>
      </c>
      <c r="C10" s="37" t="s">
        <v>244</v>
      </c>
      <c r="D10" s="627"/>
    </row>
    <row r="11" spans="1:4" s="7" customFormat="1" ht="38.25">
      <c r="A11" s="626" t="s">
        <v>245</v>
      </c>
      <c r="B11" s="37" t="s">
        <v>246</v>
      </c>
      <c r="C11" s="37" t="s">
        <v>247</v>
      </c>
      <c r="D11" s="628"/>
    </row>
    <row r="12" spans="1:4" ht="25.5">
      <c r="A12" s="626" t="s">
        <v>248</v>
      </c>
      <c r="B12" s="37" t="s">
        <v>249</v>
      </c>
      <c r="C12" s="629" t="s">
        <v>250</v>
      </c>
    </row>
    <row r="13" spans="1:4" s="7" customFormat="1" ht="33" customHeight="1">
      <c r="A13" s="626" t="s">
        <v>251</v>
      </c>
      <c r="B13" s="37" t="s">
        <v>252</v>
      </c>
      <c r="C13" s="37" t="s">
        <v>253</v>
      </c>
      <c r="D13" s="628"/>
    </row>
    <row r="14" spans="1:4" s="7" customFormat="1" ht="81" customHeight="1">
      <c r="A14" s="626" t="s">
        <v>254</v>
      </c>
      <c r="B14" s="37" t="s">
        <v>255</v>
      </c>
      <c r="C14" s="37" t="s">
        <v>256</v>
      </c>
      <c r="D14" s="628"/>
    </row>
    <row r="15" spans="1:4" s="8" customFormat="1" ht="25.5">
      <c r="A15" s="626" t="s">
        <v>257</v>
      </c>
      <c r="B15" s="630" t="s">
        <v>258</v>
      </c>
      <c r="C15" s="630" t="s">
        <v>259</v>
      </c>
      <c r="D15" s="628"/>
    </row>
    <row r="16" spans="1:4" s="7" customFormat="1" ht="38.25">
      <c r="A16" s="626" t="s">
        <v>260</v>
      </c>
      <c r="B16" s="630" t="s">
        <v>261</v>
      </c>
      <c r="C16" s="630" t="s">
        <v>262</v>
      </c>
      <c r="D16" s="628"/>
    </row>
    <row r="17" spans="1:4" s="8" customFormat="1" ht="51">
      <c r="A17" s="626" t="s">
        <v>263</v>
      </c>
      <c r="B17" s="37" t="s">
        <v>264</v>
      </c>
      <c r="C17" s="37" t="s">
        <v>265</v>
      </c>
      <c r="D17" s="631"/>
    </row>
    <row r="18" spans="1:4" s="8" customFormat="1" ht="38.25">
      <c r="A18" s="626" t="s">
        <v>266</v>
      </c>
      <c r="B18" s="37" t="s">
        <v>267</v>
      </c>
      <c r="C18" s="37" t="s">
        <v>268</v>
      </c>
      <c r="D18" s="631"/>
    </row>
    <row r="19" spans="1:4" s="7" customFormat="1" ht="36" customHeight="1">
      <c r="A19" s="626" t="s">
        <v>269</v>
      </c>
      <c r="B19" s="37" t="s">
        <v>270</v>
      </c>
      <c r="C19" s="37" t="s">
        <v>271</v>
      </c>
      <c r="D19" s="632"/>
    </row>
    <row r="20" spans="1:4" s="8" customFormat="1" ht="51">
      <c r="A20" s="626" t="s">
        <v>272</v>
      </c>
      <c r="B20" s="37" t="s">
        <v>273</v>
      </c>
      <c r="C20" s="37" t="s">
        <v>274</v>
      </c>
      <c r="D20" s="631"/>
    </row>
    <row r="21" spans="1:4" s="8" customFormat="1" ht="51">
      <c r="A21" s="626" t="s">
        <v>275</v>
      </c>
      <c r="B21" s="630" t="s">
        <v>276</v>
      </c>
      <c r="C21" s="37" t="s">
        <v>277</v>
      </c>
      <c r="D21" s="631"/>
    </row>
    <row r="22" spans="1:4" s="7" customFormat="1" ht="131.25" customHeight="1">
      <c r="A22" s="626" t="s">
        <v>278</v>
      </c>
      <c r="B22" s="630" t="s">
        <v>279</v>
      </c>
      <c r="C22" s="630" t="s">
        <v>280</v>
      </c>
      <c r="D22" s="628"/>
    </row>
    <row r="23" spans="1:4" s="7" customFormat="1" ht="64.5" customHeight="1">
      <c r="A23" s="626" t="s">
        <v>281</v>
      </c>
      <c r="B23" s="630" t="s">
        <v>282</v>
      </c>
      <c r="C23" s="629" t="s">
        <v>283</v>
      </c>
      <c r="D23" s="628"/>
    </row>
    <row r="24" spans="1:4" s="7" customFormat="1" ht="38.25">
      <c r="A24" s="626" t="s">
        <v>284</v>
      </c>
      <c r="B24" s="630" t="s">
        <v>285</v>
      </c>
      <c r="C24" s="629" t="s">
        <v>286</v>
      </c>
      <c r="D24" s="628"/>
    </row>
    <row r="25" spans="1:4" s="8" customFormat="1" ht="73.5" customHeight="1">
      <c r="A25" s="626" t="s">
        <v>287</v>
      </c>
      <c r="B25" s="107" t="s">
        <v>288</v>
      </c>
      <c r="C25" s="108" t="s">
        <v>289</v>
      </c>
      <c r="D25" s="633" t="s">
        <v>290</v>
      </c>
    </row>
    <row r="26" spans="1:4" s="7" customFormat="1" ht="76.5">
      <c r="A26" s="626" t="s">
        <v>291</v>
      </c>
      <c r="B26" s="630" t="s">
        <v>292</v>
      </c>
      <c r="C26" s="634" t="s">
        <v>293</v>
      </c>
      <c r="D26" s="635"/>
    </row>
    <row r="27" spans="1:4" s="8" customFormat="1" ht="76.5">
      <c r="A27" s="626" t="s">
        <v>294</v>
      </c>
      <c r="B27" s="37" t="s">
        <v>295</v>
      </c>
      <c r="C27" s="37" t="s">
        <v>296</v>
      </c>
      <c r="D27" s="636"/>
    </row>
    <row r="28" spans="1:4" s="7" customFormat="1" ht="63.75">
      <c r="A28" s="626" t="s">
        <v>297</v>
      </c>
      <c r="B28" s="37" t="s">
        <v>298</v>
      </c>
      <c r="C28" s="37" t="s">
        <v>299</v>
      </c>
      <c r="D28" s="636"/>
    </row>
    <row r="29" spans="1:4" s="7" customFormat="1" ht="63.75">
      <c r="A29" s="626" t="s">
        <v>300</v>
      </c>
      <c r="B29" s="37" t="s">
        <v>301</v>
      </c>
      <c r="C29" s="37" t="s">
        <v>302</v>
      </c>
      <c r="D29" s="637"/>
    </row>
    <row r="30" spans="1:4" s="7" customFormat="1" ht="25.5">
      <c r="A30" s="626" t="s">
        <v>303</v>
      </c>
      <c r="B30" s="37" t="s">
        <v>304</v>
      </c>
      <c r="C30" s="37" t="s">
        <v>305</v>
      </c>
      <c r="D30" s="637"/>
    </row>
    <row r="31" spans="1:4" s="7" customFormat="1" ht="74.25" customHeight="1">
      <c r="A31" s="626" t="s">
        <v>306</v>
      </c>
      <c r="B31" s="37" t="s">
        <v>307</v>
      </c>
      <c r="C31" s="638" t="s">
        <v>308</v>
      </c>
      <c r="D31" s="639"/>
    </row>
    <row r="32" spans="1:4" s="7" customFormat="1" ht="51">
      <c r="A32" s="626" t="s">
        <v>309</v>
      </c>
      <c r="B32" s="37" t="s">
        <v>310</v>
      </c>
      <c r="C32" s="638" t="s">
        <v>311</v>
      </c>
      <c r="D32" s="640"/>
    </row>
    <row r="33" spans="1:5" s="7" customFormat="1" ht="51">
      <c r="A33" s="626" t="s">
        <v>312</v>
      </c>
      <c r="B33" s="37" t="s">
        <v>310</v>
      </c>
      <c r="C33" s="638" t="s">
        <v>313</v>
      </c>
      <c r="D33" s="640"/>
    </row>
    <row r="34" spans="1:5" s="7" customFormat="1" ht="51">
      <c r="A34" s="626" t="s">
        <v>314</v>
      </c>
      <c r="B34" s="37" t="s">
        <v>315</v>
      </c>
      <c r="C34" s="638" t="s">
        <v>316</v>
      </c>
      <c r="D34" s="641"/>
    </row>
    <row r="35" spans="1:5" s="7" customFormat="1" ht="114.75">
      <c r="A35" s="626" t="s">
        <v>317</v>
      </c>
      <c r="B35" s="37" t="s">
        <v>318</v>
      </c>
      <c r="C35" s="638" t="s">
        <v>319</v>
      </c>
      <c r="D35" s="640"/>
    </row>
    <row r="36" spans="1:5" s="7" customFormat="1" ht="63.75">
      <c r="A36" s="626" t="s">
        <v>320</v>
      </c>
      <c r="B36" s="630" t="s">
        <v>321</v>
      </c>
      <c r="C36" s="638" t="s">
        <v>322</v>
      </c>
      <c r="D36" s="161"/>
    </row>
    <row r="37" spans="1:5" s="7" customFormat="1" ht="39.75" customHeight="1">
      <c r="A37" s="626" t="s">
        <v>323</v>
      </c>
      <c r="B37" s="630" t="s">
        <v>324</v>
      </c>
      <c r="C37" s="630" t="s">
        <v>325</v>
      </c>
      <c r="D37" s="642"/>
    </row>
    <row r="38" spans="1:5" s="7" customFormat="1" ht="76.5" customHeight="1">
      <c r="A38" s="626" t="s">
        <v>326</v>
      </c>
      <c r="B38" s="37" t="s">
        <v>327</v>
      </c>
      <c r="C38" s="37" t="s">
        <v>328</v>
      </c>
      <c r="D38" s="643"/>
      <c r="E38" s="8"/>
    </row>
    <row r="39" spans="1:5" s="7" customFormat="1" ht="51">
      <c r="A39" s="626" t="s">
        <v>329</v>
      </c>
      <c r="B39" s="644" t="s">
        <v>330</v>
      </c>
      <c r="C39" s="630" t="s">
        <v>331</v>
      </c>
      <c r="D39" s="628"/>
    </row>
    <row r="40" spans="1:5">
      <c r="A40" s="62" t="s">
        <v>332</v>
      </c>
      <c r="B40" s="62" t="s">
        <v>235</v>
      </c>
      <c r="C40" s="71" t="s">
        <v>333</v>
      </c>
      <c r="D40" s="104"/>
    </row>
    <row r="41" spans="1:5">
      <c r="A41" s="645" t="s">
        <v>334</v>
      </c>
      <c r="B41" s="37"/>
      <c r="C41" s="37" t="s">
        <v>335</v>
      </c>
    </row>
    <row r="42" spans="1:5">
      <c r="A42" s="62" t="s">
        <v>336</v>
      </c>
      <c r="B42" s="62" t="s">
        <v>235</v>
      </c>
      <c r="C42" s="71" t="s">
        <v>337</v>
      </c>
      <c r="D42" s="104"/>
    </row>
    <row r="43" spans="1:5" ht="38.25">
      <c r="A43" s="626" t="s">
        <v>338</v>
      </c>
      <c r="B43" s="37" t="s">
        <v>339</v>
      </c>
      <c r="C43" s="37" t="s">
        <v>340</v>
      </c>
      <c r="D43" s="646"/>
    </row>
    <row r="44" spans="1:5" ht="51">
      <c r="A44" s="626" t="s">
        <v>341</v>
      </c>
      <c r="B44" s="37" t="s">
        <v>342</v>
      </c>
      <c r="C44" s="37" t="s">
        <v>343</v>
      </c>
      <c r="D44" s="646"/>
    </row>
    <row r="45" spans="1:5" ht="38.25">
      <c r="A45" s="626" t="s">
        <v>344</v>
      </c>
      <c r="B45" s="38" t="s">
        <v>345</v>
      </c>
      <c r="C45" s="647" t="s">
        <v>346</v>
      </c>
      <c r="D45" s="646"/>
    </row>
    <row r="46" spans="1:5">
      <c r="A46" s="62" t="s">
        <v>347</v>
      </c>
      <c r="B46" s="62" t="s">
        <v>235</v>
      </c>
      <c r="C46" s="71" t="s">
        <v>348</v>
      </c>
      <c r="D46" s="104"/>
    </row>
    <row r="47" spans="1:5">
      <c r="A47" s="645" t="s">
        <v>349</v>
      </c>
      <c r="B47" s="37"/>
      <c r="C47" s="37" t="s">
        <v>335</v>
      </c>
    </row>
  </sheetData>
  <pageMargins left="0.39370078740157483" right="0.39370078740157483" top="0.39370078740157483" bottom="0.39370078740157483" header="0.39370078740157483" footer="0.39370078740157483"/>
  <pageSetup paperSize="9" scale="88" fitToHeight="6"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J233"/>
  <sheetViews>
    <sheetView showGridLines="0" view="pageBreakPreview" zoomScaleNormal="100" zoomScaleSheetLayoutView="100" zoomScalePageLayoutView="70" workbookViewId="0">
      <selection activeCell="B16" sqref="B16:F16"/>
    </sheetView>
  </sheetViews>
  <sheetFormatPr defaultColWidth="11.42578125" defaultRowHeight="12.75"/>
  <cols>
    <col min="1" max="1" width="3.140625" style="198" customWidth="1"/>
    <col min="2" max="2" width="65.7109375" style="198" customWidth="1"/>
    <col min="3" max="7" width="16.7109375" style="198" customWidth="1"/>
    <col min="8" max="8" width="3.42578125" style="198" customWidth="1"/>
    <col min="9" max="9" width="5.7109375" style="168" customWidth="1"/>
    <col min="10" max="10" width="11.42578125" style="168"/>
    <col min="11" max="16384" width="11.42578125" style="198"/>
  </cols>
  <sheetData>
    <row r="2" spans="2:8" s="168" customFormat="1" ht="20.25">
      <c r="B2" s="1020" t="s">
        <v>443</v>
      </c>
      <c r="C2" s="1020"/>
      <c r="D2" s="1020"/>
      <c r="E2" s="1020"/>
      <c r="F2" s="1020"/>
      <c r="G2" s="1020"/>
      <c r="H2" s="177"/>
    </row>
    <row r="3" spans="2:8" s="196" customFormat="1" ht="19.5">
      <c r="B3" s="557"/>
      <c r="C3" s="557"/>
      <c r="D3" s="557"/>
      <c r="E3" s="557"/>
      <c r="F3" s="557"/>
      <c r="G3" s="557"/>
      <c r="H3" s="195"/>
    </row>
    <row r="4" spans="2:8" s="196" customFormat="1" ht="19.5">
      <c r="B4" s="1013" t="str">
        <f>+'1.3.3_RA1_ESTABILITAT_LIQUID'!B8</f>
        <v>Nom Entitat local</v>
      </c>
      <c r="C4" s="1014"/>
      <c r="D4" s="1014"/>
      <c r="E4" s="1014"/>
      <c r="F4" s="1014"/>
      <c r="G4" s="1015"/>
      <c r="H4" s="197"/>
    </row>
    <row r="5" spans="2:8">
      <c r="B5" s="199"/>
    </row>
    <row r="6" spans="2:8" ht="25.5">
      <c r="B6" s="1021" t="s">
        <v>457</v>
      </c>
      <c r="C6" s="1022"/>
      <c r="D6" s="1022"/>
      <c r="E6" s="1022"/>
      <c r="F6" s="1023"/>
      <c r="G6" s="152" t="s">
        <v>849</v>
      </c>
    </row>
    <row r="7" spans="2:8">
      <c r="B7" s="1024" t="s">
        <v>459</v>
      </c>
      <c r="C7" s="1025"/>
      <c r="D7" s="1025"/>
      <c r="E7" s="1025"/>
      <c r="F7" s="1026"/>
      <c r="G7" s="304">
        <v>0</v>
      </c>
    </row>
    <row r="8" spans="2:8">
      <c r="B8" s="1027" t="s">
        <v>460</v>
      </c>
      <c r="C8" s="1028"/>
      <c r="D8" s="1028"/>
      <c r="E8" s="1028"/>
      <c r="F8" s="1029"/>
      <c r="G8" s="305">
        <v>0</v>
      </c>
    </row>
    <row r="9" spans="2:8">
      <c r="B9" s="1027" t="s">
        <v>461</v>
      </c>
      <c r="C9" s="1028"/>
      <c r="D9" s="1028"/>
      <c r="E9" s="1028"/>
      <c r="F9" s="1029"/>
      <c r="G9" s="305">
        <v>0</v>
      </c>
    </row>
    <row r="10" spans="2:8">
      <c r="B10" s="1027" t="s">
        <v>462</v>
      </c>
      <c r="C10" s="1028"/>
      <c r="D10" s="1028"/>
      <c r="E10" s="1028"/>
      <c r="F10" s="1029"/>
      <c r="G10" s="305">
        <v>0</v>
      </c>
    </row>
    <row r="11" spans="2:8">
      <c r="B11" s="1027" t="s">
        <v>463</v>
      </c>
      <c r="C11" s="1028"/>
      <c r="D11" s="1028"/>
      <c r="E11" s="1028"/>
      <c r="F11" s="1029"/>
      <c r="G11" s="305">
        <v>0</v>
      </c>
    </row>
    <row r="12" spans="2:8">
      <c r="B12" s="1027" t="s">
        <v>464</v>
      </c>
      <c r="C12" s="1028"/>
      <c r="D12" s="1028"/>
      <c r="E12" s="1028"/>
      <c r="F12" s="1029"/>
      <c r="G12" s="305">
        <v>0</v>
      </c>
    </row>
    <row r="13" spans="2:8">
      <c r="B13" s="1030" t="s">
        <v>465</v>
      </c>
      <c r="C13" s="1031"/>
      <c r="D13" s="1031"/>
      <c r="E13" s="1031"/>
      <c r="F13" s="1032"/>
      <c r="G13" s="306">
        <v>0</v>
      </c>
    </row>
    <row r="14" spans="2:8">
      <c r="B14" s="1021" t="s">
        <v>466</v>
      </c>
      <c r="C14" s="1022"/>
      <c r="D14" s="1022"/>
      <c r="E14" s="1022"/>
      <c r="F14" s="1023"/>
      <c r="G14" s="153">
        <f>SUM(G7:G13)</f>
        <v>0</v>
      </c>
    </row>
    <row r="15" spans="2:8">
      <c r="B15" s="154"/>
      <c r="C15" s="155"/>
    </row>
    <row r="16" spans="2:8" ht="38.25">
      <c r="B16" s="1021" t="s">
        <v>467</v>
      </c>
      <c r="C16" s="1022"/>
      <c r="D16" s="1022"/>
      <c r="E16" s="1022"/>
      <c r="F16" s="1023"/>
      <c r="G16" s="152" t="s">
        <v>850</v>
      </c>
    </row>
    <row r="17" spans="2:7">
      <c r="B17" s="1045" t="s">
        <v>469</v>
      </c>
      <c r="C17" s="1046"/>
      <c r="D17" s="1046"/>
      <c r="E17" s="1046"/>
      <c r="F17" s="1047"/>
      <c r="G17" s="304">
        <v>0</v>
      </c>
    </row>
    <row r="18" spans="2:7">
      <c r="B18" s="1033" t="s">
        <v>470</v>
      </c>
      <c r="C18" s="1034"/>
      <c r="D18" s="1034"/>
      <c r="E18" s="1034"/>
      <c r="F18" s="1035"/>
      <c r="G18" s="305">
        <v>0</v>
      </c>
    </row>
    <row r="19" spans="2:7">
      <c r="B19" s="1033" t="s">
        <v>471</v>
      </c>
      <c r="C19" s="1034"/>
      <c r="D19" s="1034"/>
      <c r="E19" s="1034"/>
      <c r="F19" s="1035"/>
      <c r="G19" s="305">
        <v>0</v>
      </c>
    </row>
    <row r="20" spans="2:7">
      <c r="B20" s="1033" t="s">
        <v>462</v>
      </c>
      <c r="C20" s="1034"/>
      <c r="D20" s="1034"/>
      <c r="E20" s="1034"/>
      <c r="F20" s="1035"/>
      <c r="G20" s="305">
        <v>0</v>
      </c>
    </row>
    <row r="21" spans="2:7">
      <c r="B21" s="1033" t="s">
        <v>473</v>
      </c>
      <c r="C21" s="1034"/>
      <c r="D21" s="1034"/>
      <c r="E21" s="1034"/>
      <c r="F21" s="1035"/>
      <c r="G21" s="305">
        <v>0</v>
      </c>
    </row>
    <row r="22" spans="2:7">
      <c r="B22" s="1036" t="s">
        <v>465</v>
      </c>
      <c r="C22" s="1037"/>
      <c r="D22" s="1037"/>
      <c r="E22" s="1037"/>
      <c r="F22" s="1038"/>
      <c r="G22" s="307">
        <v>0</v>
      </c>
    </row>
    <row r="23" spans="2:7">
      <c r="B23" s="1021" t="s">
        <v>474</v>
      </c>
      <c r="C23" s="1022"/>
      <c r="D23" s="1022"/>
      <c r="E23" s="1022"/>
      <c r="F23" s="1023"/>
      <c r="G23" s="153">
        <f>SUM(G17:G22)</f>
        <v>0</v>
      </c>
    </row>
    <row r="24" spans="2:7">
      <c r="B24" s="154"/>
      <c r="C24" s="155"/>
    </row>
    <row r="25" spans="2:7">
      <c r="B25" s="1039" t="s">
        <v>475</v>
      </c>
      <c r="C25" s="1040"/>
      <c r="D25" s="1040"/>
      <c r="E25" s="1040"/>
      <c r="F25" s="1041"/>
      <c r="G25" s="202">
        <f>+G14-G23</f>
        <v>0</v>
      </c>
    </row>
    <row r="27" spans="2:7">
      <c r="B27" s="1042" t="s">
        <v>476</v>
      </c>
      <c r="C27" s="1043"/>
      <c r="D27" s="1043"/>
      <c r="E27" s="1043"/>
      <c r="F27" s="1044"/>
      <c r="G27" s="156" t="s">
        <v>477</v>
      </c>
    </row>
    <row r="28" spans="2:7">
      <c r="B28" s="1051" t="s">
        <v>478</v>
      </c>
      <c r="C28" s="1052"/>
      <c r="D28" s="1052"/>
      <c r="E28" s="1052"/>
      <c r="F28" s="1053"/>
      <c r="G28" s="276">
        <f>+G86</f>
        <v>0</v>
      </c>
    </row>
    <row r="29" spans="2:7">
      <c r="B29" s="1048" t="s">
        <v>479</v>
      </c>
      <c r="C29" s="1049"/>
      <c r="D29" s="1049"/>
      <c r="E29" s="1049"/>
      <c r="F29" s="1050"/>
      <c r="G29" s="277">
        <f>+G93</f>
        <v>0</v>
      </c>
    </row>
    <row r="30" spans="2:7">
      <c r="B30" s="1048" t="s">
        <v>480</v>
      </c>
      <c r="C30" s="1049"/>
      <c r="D30" s="1049"/>
      <c r="E30" s="1049"/>
      <c r="F30" s="1050"/>
      <c r="G30" s="277">
        <f>+G105</f>
        <v>0</v>
      </c>
    </row>
    <row r="31" spans="2:7">
      <c r="B31" s="1048" t="s">
        <v>481</v>
      </c>
      <c r="C31" s="1049"/>
      <c r="D31" s="1049"/>
      <c r="E31" s="1049"/>
      <c r="F31" s="1050"/>
      <c r="G31" s="277">
        <v>0</v>
      </c>
    </row>
    <row r="32" spans="2:7">
      <c r="B32" s="1048" t="s">
        <v>482</v>
      </c>
      <c r="C32" s="1049"/>
      <c r="D32" s="1049"/>
      <c r="E32" s="1049"/>
      <c r="F32" s="1050"/>
      <c r="G32" s="277">
        <f>+G115</f>
        <v>0</v>
      </c>
    </row>
    <row r="33" spans="2:7">
      <c r="B33" s="1048" t="s">
        <v>483</v>
      </c>
      <c r="C33" s="1049"/>
      <c r="D33" s="1049"/>
      <c r="E33" s="1049"/>
      <c r="F33" s="1050"/>
      <c r="G33" s="277">
        <f>+G120</f>
        <v>0</v>
      </c>
    </row>
    <row r="34" spans="2:7">
      <c r="B34" s="1048" t="s">
        <v>484</v>
      </c>
      <c r="C34" s="1049"/>
      <c r="D34" s="1049"/>
      <c r="E34" s="1049"/>
      <c r="F34" s="1050"/>
      <c r="G34" s="277">
        <f>+G125</f>
        <v>0</v>
      </c>
    </row>
    <row r="35" spans="2:7">
      <c r="B35" s="1048" t="s">
        <v>485</v>
      </c>
      <c r="C35" s="1049"/>
      <c r="D35" s="1049"/>
      <c r="E35" s="1049"/>
      <c r="F35" s="1050"/>
      <c r="G35" s="277">
        <f>+G132</f>
        <v>0</v>
      </c>
    </row>
    <row r="36" spans="2:7">
      <c r="B36" s="1048" t="s">
        <v>486</v>
      </c>
      <c r="C36" s="1049"/>
      <c r="D36" s="1049"/>
      <c r="E36" s="1049"/>
      <c r="F36" s="1050"/>
      <c r="G36" s="277">
        <f>+G137</f>
        <v>0</v>
      </c>
    </row>
    <row r="37" spans="2:7">
      <c r="B37" s="1048" t="s">
        <v>487</v>
      </c>
      <c r="C37" s="1049"/>
      <c r="D37" s="1049"/>
      <c r="E37" s="1049"/>
      <c r="F37" s="1050"/>
      <c r="G37" s="277">
        <f>+G148</f>
        <v>0</v>
      </c>
    </row>
    <row r="38" spans="2:7">
      <c r="B38" s="1048" t="s">
        <v>488</v>
      </c>
      <c r="C38" s="1049"/>
      <c r="D38" s="1049"/>
      <c r="E38" s="1049"/>
      <c r="F38" s="1050"/>
      <c r="G38" s="277">
        <f>+G154</f>
        <v>0</v>
      </c>
    </row>
    <row r="39" spans="2:7">
      <c r="B39" s="1048" t="s">
        <v>489</v>
      </c>
      <c r="C39" s="1049"/>
      <c r="D39" s="1049"/>
      <c r="E39" s="1049"/>
      <c r="F39" s="1050"/>
      <c r="G39" s="277">
        <f>+G160</f>
        <v>0</v>
      </c>
    </row>
    <row r="40" spans="2:7">
      <c r="B40" s="1048" t="s">
        <v>490</v>
      </c>
      <c r="C40" s="1049"/>
      <c r="D40" s="1049"/>
      <c r="E40" s="1049"/>
      <c r="F40" s="1050"/>
      <c r="G40" s="277">
        <f>+G166</f>
        <v>0</v>
      </c>
    </row>
    <row r="41" spans="2:7">
      <c r="B41" s="1048" t="s">
        <v>491</v>
      </c>
      <c r="C41" s="1049"/>
      <c r="D41" s="1049"/>
      <c r="E41" s="1049"/>
      <c r="F41" s="1050"/>
      <c r="G41" s="277">
        <f>+G172</f>
        <v>0</v>
      </c>
    </row>
    <row r="42" spans="2:7">
      <c r="B42" s="1048" t="s">
        <v>492</v>
      </c>
      <c r="C42" s="1049"/>
      <c r="D42" s="1049"/>
      <c r="E42" s="1049"/>
      <c r="F42" s="1050"/>
      <c r="G42" s="277">
        <f>+G178</f>
        <v>0</v>
      </c>
    </row>
    <row r="43" spans="2:7">
      <c r="B43" s="1048" t="s">
        <v>493</v>
      </c>
      <c r="C43" s="1049"/>
      <c r="D43" s="1049"/>
      <c r="E43" s="1049"/>
      <c r="F43" s="1050"/>
      <c r="G43" s="277">
        <f>+G185</f>
        <v>0</v>
      </c>
    </row>
    <row r="44" spans="2:7">
      <c r="B44" s="1048" t="s">
        <v>494</v>
      </c>
      <c r="C44" s="1049"/>
      <c r="D44" s="1049"/>
      <c r="E44" s="1049"/>
      <c r="F44" s="1050"/>
      <c r="G44" s="277">
        <f>+G192</f>
        <v>0</v>
      </c>
    </row>
    <row r="45" spans="2:7">
      <c r="B45" s="1048" t="s">
        <v>495</v>
      </c>
      <c r="C45" s="1049"/>
      <c r="D45" s="1049"/>
      <c r="E45" s="1049"/>
      <c r="F45" s="1050"/>
      <c r="G45" s="277">
        <f>+G197</f>
        <v>0</v>
      </c>
    </row>
    <row r="46" spans="2:7">
      <c r="B46" s="1048" t="s">
        <v>496</v>
      </c>
      <c r="C46" s="1049"/>
      <c r="D46" s="1049"/>
      <c r="E46" s="1049"/>
      <c r="F46" s="1050"/>
      <c r="G46" s="277">
        <f>+G203</f>
        <v>0</v>
      </c>
    </row>
    <row r="47" spans="2:7">
      <c r="B47" s="1048" t="s">
        <v>497</v>
      </c>
      <c r="C47" s="1049"/>
      <c r="D47" s="1049"/>
      <c r="E47" s="1049"/>
      <c r="F47" s="1050"/>
      <c r="G47" s="277">
        <f>+G212</f>
        <v>0</v>
      </c>
    </row>
    <row r="48" spans="2:7">
      <c r="B48" s="278" t="s">
        <v>498</v>
      </c>
      <c r="C48" s="279"/>
      <c r="D48" s="279"/>
      <c r="E48" s="279"/>
      <c r="F48" s="280"/>
      <c r="G48" s="281">
        <f>+G221</f>
        <v>0</v>
      </c>
    </row>
    <row r="49" spans="2:8">
      <c r="B49" s="1001" t="s">
        <v>499</v>
      </c>
      <c r="C49" s="1002"/>
      <c r="D49" s="1002"/>
      <c r="E49" s="1002"/>
      <c r="F49" s="1003"/>
      <c r="G49" s="157">
        <f>SUM(G28:G48)</f>
        <v>0</v>
      </c>
    </row>
    <row r="51" spans="2:8">
      <c r="B51" s="1054" t="s">
        <v>500</v>
      </c>
      <c r="C51" s="1055"/>
      <c r="D51" s="1055"/>
      <c r="E51" s="1055"/>
      <c r="F51" s="1056"/>
      <c r="G51" s="282">
        <f>+G233</f>
        <v>0</v>
      </c>
    </row>
    <row r="53" spans="2:8">
      <c r="B53" s="1001" t="s">
        <v>501</v>
      </c>
      <c r="C53" s="1002"/>
      <c r="D53" s="1002"/>
      <c r="E53" s="1002"/>
      <c r="F53" s="1003"/>
      <c r="G53" s="157">
        <f>+G25+G49+G51</f>
        <v>0</v>
      </c>
    </row>
    <row r="57" spans="2:8" s="168" customFormat="1" ht="15.75">
      <c r="B57" s="991" t="s">
        <v>502</v>
      </c>
      <c r="C57" s="991"/>
      <c r="D57" s="991"/>
      <c r="E57" s="991"/>
      <c r="F57" s="991"/>
      <c r="G57" s="991"/>
      <c r="H57" s="203"/>
    </row>
    <row r="59" spans="2:8">
      <c r="B59" s="204" t="s">
        <v>503</v>
      </c>
      <c r="C59" s="204"/>
      <c r="D59" s="204"/>
      <c r="E59" s="204"/>
      <c r="F59" s="204"/>
      <c r="G59" s="204"/>
    </row>
    <row r="60" spans="2:8" ht="38.25">
      <c r="B60" s="799" t="s">
        <v>504</v>
      </c>
      <c r="C60" s="799" t="s">
        <v>849</v>
      </c>
      <c r="D60" s="799" t="s">
        <v>851</v>
      </c>
      <c r="E60" s="799" t="s">
        <v>852</v>
      </c>
      <c r="F60" s="799" t="s">
        <v>853</v>
      </c>
      <c r="G60" s="799" t="s">
        <v>509</v>
      </c>
    </row>
    <row r="61" spans="2:8">
      <c r="B61" s="396" t="s">
        <v>510</v>
      </c>
      <c r="C61" s="328"/>
      <c r="D61" s="328"/>
      <c r="E61" s="328"/>
      <c r="F61" s="397">
        <f t="shared" ref="F61:F67" si="0">+D61+E61</f>
        <v>0</v>
      </c>
      <c r="G61" s="284">
        <f t="shared" ref="G61:G67" si="1">+F61-C61</f>
        <v>0</v>
      </c>
    </row>
    <row r="62" spans="2:8">
      <c r="B62" s="398" t="s">
        <v>511</v>
      </c>
      <c r="C62" s="328"/>
      <c r="D62" s="328"/>
      <c r="E62" s="328"/>
      <c r="F62" s="399">
        <f t="shared" si="0"/>
        <v>0</v>
      </c>
      <c r="G62" s="284">
        <f t="shared" si="1"/>
        <v>0</v>
      </c>
    </row>
    <row r="63" spans="2:8">
      <c r="B63" s="398" t="s">
        <v>512</v>
      </c>
      <c r="C63" s="328"/>
      <c r="D63" s="328"/>
      <c r="E63" s="328"/>
      <c r="F63" s="399">
        <f t="shared" si="0"/>
        <v>0</v>
      </c>
      <c r="G63" s="284">
        <f t="shared" si="1"/>
        <v>0</v>
      </c>
    </row>
    <row r="64" spans="2:8">
      <c r="B64" s="398" t="s">
        <v>513</v>
      </c>
      <c r="C64" s="328"/>
      <c r="D64" s="328"/>
      <c r="E64" s="328"/>
      <c r="F64" s="399">
        <f t="shared" si="0"/>
        <v>0</v>
      </c>
      <c r="G64" s="284">
        <f t="shared" si="1"/>
        <v>0</v>
      </c>
    </row>
    <row r="65" spans="2:7">
      <c r="B65" s="398" t="s">
        <v>514</v>
      </c>
      <c r="C65" s="328"/>
      <c r="D65" s="328"/>
      <c r="E65" s="328"/>
      <c r="F65" s="399">
        <f t="shared" si="0"/>
        <v>0</v>
      </c>
      <c r="G65" s="284">
        <f t="shared" si="1"/>
        <v>0</v>
      </c>
    </row>
    <row r="66" spans="2:7">
      <c r="B66" s="398" t="s">
        <v>515</v>
      </c>
      <c r="C66" s="328"/>
      <c r="D66" s="328"/>
      <c r="E66" s="328"/>
      <c r="F66" s="399">
        <f t="shared" si="0"/>
        <v>0</v>
      </c>
      <c r="G66" s="284">
        <f t="shared" si="1"/>
        <v>0</v>
      </c>
    </row>
    <row r="67" spans="2:7">
      <c r="B67" s="400" t="s">
        <v>516</v>
      </c>
      <c r="C67" s="328"/>
      <c r="D67" s="328"/>
      <c r="E67" s="328"/>
      <c r="F67" s="401">
        <f t="shared" si="0"/>
        <v>0</v>
      </c>
      <c r="G67" s="284">
        <f t="shared" si="1"/>
        <v>0</v>
      </c>
    </row>
    <row r="68" spans="2:7">
      <c r="B68" s="402" t="s">
        <v>517</v>
      </c>
      <c r="C68" s="202">
        <f>SUM(C61:C67)</f>
        <v>0</v>
      </c>
      <c r="D68" s="202">
        <f t="shared" ref="D68:G68" si="2">SUM(D61:D67)</f>
        <v>0</v>
      </c>
      <c r="E68" s="202">
        <f t="shared" si="2"/>
        <v>0</v>
      </c>
      <c r="F68" s="202">
        <f t="shared" si="2"/>
        <v>0</v>
      </c>
      <c r="G68" s="202">
        <f t="shared" si="2"/>
        <v>0</v>
      </c>
    </row>
    <row r="69" spans="2:7">
      <c r="B69" s="396" t="s">
        <v>518</v>
      </c>
      <c r="C69" s="328"/>
      <c r="D69" s="328"/>
      <c r="E69" s="328"/>
      <c r="F69" s="397">
        <f t="shared" ref="F69:F74" si="3">+D69+E69</f>
        <v>0</v>
      </c>
      <c r="G69" s="284">
        <f t="shared" ref="G69:G74" si="4">+F69-C69</f>
        <v>0</v>
      </c>
    </row>
    <row r="70" spans="2:7">
      <c r="B70" s="398" t="s">
        <v>519</v>
      </c>
      <c r="C70" s="328"/>
      <c r="D70" s="328"/>
      <c r="E70" s="328"/>
      <c r="F70" s="399">
        <f t="shared" si="3"/>
        <v>0</v>
      </c>
      <c r="G70" s="284">
        <f t="shared" si="4"/>
        <v>0</v>
      </c>
    </row>
    <row r="71" spans="2:7" ht="12.75" customHeight="1">
      <c r="B71" s="398" t="s">
        <v>520</v>
      </c>
      <c r="C71" s="328"/>
      <c r="D71" s="328"/>
      <c r="E71" s="328"/>
      <c r="F71" s="399">
        <f t="shared" si="3"/>
        <v>0</v>
      </c>
      <c r="G71" s="284">
        <f t="shared" si="4"/>
        <v>0</v>
      </c>
    </row>
    <row r="72" spans="2:7">
      <c r="B72" s="398" t="s">
        <v>521</v>
      </c>
      <c r="C72" s="328"/>
      <c r="D72" s="328"/>
      <c r="E72" s="328"/>
      <c r="F72" s="399">
        <f t="shared" si="3"/>
        <v>0</v>
      </c>
      <c r="G72" s="284">
        <f t="shared" si="4"/>
        <v>0</v>
      </c>
    </row>
    <row r="73" spans="2:7">
      <c r="B73" s="398" t="s">
        <v>522</v>
      </c>
      <c r="C73" s="328"/>
      <c r="D73" s="328"/>
      <c r="E73" s="328"/>
      <c r="F73" s="399">
        <f t="shared" si="3"/>
        <v>0</v>
      </c>
      <c r="G73" s="284">
        <f t="shared" si="4"/>
        <v>0</v>
      </c>
    </row>
    <row r="74" spans="2:7">
      <c r="B74" s="400" t="s">
        <v>523</v>
      </c>
      <c r="C74" s="328"/>
      <c r="D74" s="328"/>
      <c r="E74" s="328"/>
      <c r="F74" s="401">
        <f t="shared" si="3"/>
        <v>0</v>
      </c>
      <c r="G74" s="284">
        <f t="shared" si="4"/>
        <v>0</v>
      </c>
    </row>
    <row r="75" spans="2:7">
      <c r="B75" s="402" t="s">
        <v>524</v>
      </c>
      <c r="C75" s="202">
        <f>SUM(C69:C74)</f>
        <v>0</v>
      </c>
      <c r="D75" s="202">
        <f t="shared" ref="D75:G75" si="5">SUM(D69:D74)</f>
        <v>0</v>
      </c>
      <c r="E75" s="202">
        <f t="shared" si="5"/>
        <v>0</v>
      </c>
      <c r="F75" s="202">
        <f t="shared" si="5"/>
        <v>0</v>
      </c>
      <c r="G75" s="202">
        <f t="shared" si="5"/>
        <v>0</v>
      </c>
    </row>
    <row r="76" spans="2:7">
      <c r="B76" s="396" t="s">
        <v>525</v>
      </c>
      <c r="C76" s="328"/>
      <c r="D76" s="328"/>
      <c r="E76" s="328"/>
      <c r="F76" s="397">
        <f>+D76+E76</f>
        <v>0</v>
      </c>
      <c r="G76" s="284">
        <f t="shared" ref="G76:G84" si="6">+F76-C76</f>
        <v>0</v>
      </c>
    </row>
    <row r="77" spans="2:7">
      <c r="B77" s="398" t="s">
        <v>526</v>
      </c>
      <c r="C77" s="328"/>
      <c r="D77" s="328"/>
      <c r="E77" s="328"/>
      <c r="F77" s="399">
        <f>+D77+E77</f>
        <v>0</v>
      </c>
      <c r="G77" s="284">
        <f t="shared" si="6"/>
        <v>0</v>
      </c>
    </row>
    <row r="78" spans="2:7">
      <c r="B78" s="398" t="s">
        <v>527</v>
      </c>
      <c r="C78" s="328"/>
      <c r="D78" s="328"/>
      <c r="E78" s="328"/>
      <c r="F78" s="399">
        <f t="shared" ref="F78:F84" si="7">+D78+E78</f>
        <v>0</v>
      </c>
      <c r="G78" s="284">
        <f t="shared" si="6"/>
        <v>0</v>
      </c>
    </row>
    <row r="79" spans="2:7">
      <c r="B79" s="398" t="s">
        <v>528</v>
      </c>
      <c r="C79" s="328"/>
      <c r="D79" s="328"/>
      <c r="E79" s="328"/>
      <c r="F79" s="399">
        <f t="shared" si="7"/>
        <v>0</v>
      </c>
      <c r="G79" s="284">
        <f t="shared" si="6"/>
        <v>0</v>
      </c>
    </row>
    <row r="80" spans="2:7">
      <c r="B80" s="398" t="s">
        <v>529</v>
      </c>
      <c r="C80" s="328"/>
      <c r="D80" s="328"/>
      <c r="E80" s="328"/>
      <c r="F80" s="399">
        <f t="shared" si="7"/>
        <v>0</v>
      </c>
      <c r="G80" s="284">
        <f t="shared" si="6"/>
        <v>0</v>
      </c>
    </row>
    <row r="81" spans="2:7">
      <c r="B81" s="398" t="s">
        <v>530</v>
      </c>
      <c r="C81" s="328"/>
      <c r="D81" s="328"/>
      <c r="E81" s="328"/>
      <c r="F81" s="399">
        <f t="shared" si="7"/>
        <v>0</v>
      </c>
      <c r="G81" s="284">
        <f t="shared" si="6"/>
        <v>0</v>
      </c>
    </row>
    <row r="82" spans="2:7">
      <c r="B82" s="403" t="s">
        <v>531</v>
      </c>
      <c r="C82" s="328"/>
      <c r="D82" s="328"/>
      <c r="E82" s="328"/>
      <c r="F82" s="399">
        <f t="shared" si="7"/>
        <v>0</v>
      </c>
      <c r="G82" s="284">
        <f t="shared" si="6"/>
        <v>0</v>
      </c>
    </row>
    <row r="83" spans="2:7">
      <c r="B83" s="403" t="s">
        <v>532</v>
      </c>
      <c r="C83" s="328"/>
      <c r="D83" s="328"/>
      <c r="E83" s="328"/>
      <c r="F83" s="399">
        <f t="shared" si="7"/>
        <v>0</v>
      </c>
      <c r="G83" s="284">
        <f t="shared" si="6"/>
        <v>0</v>
      </c>
    </row>
    <row r="84" spans="2:7">
      <c r="B84" s="400" t="s">
        <v>533</v>
      </c>
      <c r="C84" s="328"/>
      <c r="D84" s="328"/>
      <c r="E84" s="328"/>
      <c r="F84" s="399">
        <f t="shared" si="7"/>
        <v>0</v>
      </c>
      <c r="G84" s="284">
        <f t="shared" si="6"/>
        <v>0</v>
      </c>
    </row>
    <row r="85" spans="2:7">
      <c r="B85" s="402" t="s">
        <v>534</v>
      </c>
      <c r="C85" s="202">
        <f>SUM(C76:C84)</f>
        <v>0</v>
      </c>
      <c r="D85" s="202">
        <f>SUM(D76:D84)</f>
        <v>0</v>
      </c>
      <c r="E85" s="202">
        <f>SUM(E76:E84)</f>
        <v>0</v>
      </c>
      <c r="F85" s="202">
        <f>SUM(F76:F84)</f>
        <v>0</v>
      </c>
      <c r="G85" s="202">
        <f>SUM(G76:G84)</f>
        <v>0</v>
      </c>
    </row>
    <row r="86" spans="2:7">
      <c r="B86" s="402" t="s">
        <v>369</v>
      </c>
      <c r="C86" s="202">
        <f>+C68+C75+C85</f>
        <v>0</v>
      </c>
      <c r="D86" s="202">
        <f>+D68+D75+D85</f>
        <v>0</v>
      </c>
      <c r="E86" s="202">
        <f>+E68+E75+E85</f>
        <v>0</v>
      </c>
      <c r="F86" s="202">
        <f>+F68+F75+F85</f>
        <v>0</v>
      </c>
      <c r="G86" s="202">
        <f>+G68+G75+G85</f>
        <v>0</v>
      </c>
    </row>
    <row r="88" spans="2:7">
      <c r="B88" s="204" t="s">
        <v>535</v>
      </c>
      <c r="C88" s="204"/>
      <c r="D88" s="204"/>
      <c r="E88" s="204"/>
    </row>
    <row r="89" spans="2:7">
      <c r="B89" s="1057" t="s">
        <v>368</v>
      </c>
      <c r="C89" s="1058"/>
      <c r="D89" s="1058"/>
      <c r="E89" s="1058"/>
      <c r="F89" s="1059"/>
      <c r="G89" s="799" t="s">
        <v>509</v>
      </c>
    </row>
    <row r="90" spans="2:7">
      <c r="B90" s="1060" t="s">
        <v>536</v>
      </c>
      <c r="C90" s="1061"/>
      <c r="D90" s="1061"/>
      <c r="E90" s="1061"/>
      <c r="F90" s="1062"/>
      <c r="G90" s="327"/>
    </row>
    <row r="91" spans="2:7">
      <c r="B91" s="1063" t="s">
        <v>537</v>
      </c>
      <c r="C91" s="1064"/>
      <c r="D91" s="1064"/>
      <c r="E91" s="1064"/>
      <c r="F91" s="1065"/>
      <c r="G91" s="328"/>
    </row>
    <row r="92" spans="2:7">
      <c r="B92" s="1066" t="s">
        <v>538</v>
      </c>
      <c r="C92" s="1067"/>
      <c r="D92" s="1067"/>
      <c r="E92" s="1067"/>
      <c r="F92" s="1068"/>
      <c r="G92" s="330"/>
    </row>
    <row r="93" spans="2:7">
      <c r="B93" s="998" t="s">
        <v>369</v>
      </c>
      <c r="C93" s="999"/>
      <c r="D93" s="999"/>
      <c r="E93" s="999"/>
      <c r="F93" s="1000"/>
      <c r="G93" s="202">
        <f>SUM(G90:G92)</f>
        <v>0</v>
      </c>
    </row>
    <row r="95" spans="2:7">
      <c r="B95" s="204" t="s">
        <v>539</v>
      </c>
      <c r="C95" s="204"/>
      <c r="D95" s="204"/>
      <c r="E95" s="204"/>
    </row>
    <row r="96" spans="2:7" ht="25.5">
      <c r="B96" s="1057" t="s">
        <v>368</v>
      </c>
      <c r="C96" s="1058"/>
      <c r="D96" s="1059"/>
      <c r="E96" s="799" t="s">
        <v>854</v>
      </c>
      <c r="F96" s="799" t="s">
        <v>855</v>
      </c>
      <c r="G96" s="799" t="s">
        <v>509</v>
      </c>
    </row>
    <row r="97" spans="2:8">
      <c r="B97" s="1060" t="s">
        <v>541</v>
      </c>
      <c r="C97" s="1061"/>
      <c r="D97" s="1062"/>
      <c r="E97" s="328"/>
      <c r="F97" s="328"/>
      <c r="G97" s="298">
        <f t="shared" ref="G97:G104" si="8">+E97-F97</f>
        <v>0</v>
      </c>
    </row>
    <row r="98" spans="2:8">
      <c r="B98" s="1063" t="s">
        <v>542</v>
      </c>
      <c r="C98" s="1064"/>
      <c r="D98" s="1065"/>
      <c r="E98" s="328"/>
      <c r="F98" s="328"/>
      <c r="G98" s="284">
        <f t="shared" si="8"/>
        <v>0</v>
      </c>
    </row>
    <row r="99" spans="2:8">
      <c r="B99" s="1063" t="s">
        <v>543</v>
      </c>
      <c r="C99" s="1064"/>
      <c r="D99" s="1065"/>
      <c r="E99" s="328"/>
      <c r="F99" s="328"/>
      <c r="G99" s="284">
        <f t="shared" si="8"/>
        <v>0</v>
      </c>
    </row>
    <row r="100" spans="2:8">
      <c r="B100" s="1063" t="s">
        <v>544</v>
      </c>
      <c r="C100" s="1064"/>
      <c r="D100" s="1065"/>
      <c r="E100" s="328"/>
      <c r="F100" s="328"/>
      <c r="G100" s="284">
        <f t="shared" si="8"/>
        <v>0</v>
      </c>
    </row>
    <row r="101" spans="2:8">
      <c r="B101" s="1063" t="s">
        <v>545</v>
      </c>
      <c r="C101" s="1064"/>
      <c r="D101" s="1065"/>
      <c r="E101" s="328"/>
      <c r="F101" s="328"/>
      <c r="G101" s="284">
        <f t="shared" si="8"/>
        <v>0</v>
      </c>
    </row>
    <row r="102" spans="2:8">
      <c r="B102" s="1063" t="s">
        <v>546</v>
      </c>
      <c r="C102" s="1064"/>
      <c r="D102" s="1065"/>
      <c r="E102" s="328"/>
      <c r="F102" s="328"/>
      <c r="G102" s="284">
        <f t="shared" si="8"/>
        <v>0</v>
      </c>
    </row>
    <row r="103" spans="2:8">
      <c r="B103" s="1063" t="s">
        <v>547</v>
      </c>
      <c r="C103" s="1064"/>
      <c r="D103" s="1065"/>
      <c r="E103" s="328"/>
      <c r="F103" s="328"/>
      <c r="G103" s="284">
        <f t="shared" si="8"/>
        <v>0</v>
      </c>
    </row>
    <row r="104" spans="2:8">
      <c r="B104" s="1066" t="s">
        <v>548</v>
      </c>
      <c r="C104" s="1067"/>
      <c r="D104" s="1068"/>
      <c r="E104" s="328"/>
      <c r="F104" s="328"/>
      <c r="G104" s="299">
        <f t="shared" si="8"/>
        <v>0</v>
      </c>
    </row>
    <row r="105" spans="2:8">
      <c r="B105" s="998" t="s">
        <v>369</v>
      </c>
      <c r="C105" s="999"/>
      <c r="D105" s="1000"/>
      <c r="E105" s="202">
        <f>SUM(E97:E104)</f>
        <v>0</v>
      </c>
      <c r="F105" s="202">
        <f>SUM(F97:F104)</f>
        <v>0</v>
      </c>
      <c r="G105" s="202">
        <f>SUM(G97:G104)</f>
        <v>0</v>
      </c>
    </row>
    <row r="107" spans="2:8">
      <c r="B107" s="204" t="s">
        <v>549</v>
      </c>
      <c r="C107" s="404"/>
      <c r="D107" s="404"/>
      <c r="E107" s="404"/>
      <c r="F107" s="404"/>
      <c r="G107" s="404"/>
      <c r="H107" s="404"/>
    </row>
    <row r="108" spans="2:8">
      <c r="B108" s="207" t="s">
        <v>856</v>
      </c>
      <c r="C108" s="207"/>
      <c r="D108" s="207"/>
      <c r="E108" s="207"/>
      <c r="F108" s="207"/>
      <c r="G108" s="207"/>
      <c r="H108" s="207"/>
    </row>
    <row r="110" spans="2:8">
      <c r="B110" s="204" t="s">
        <v>572</v>
      </c>
      <c r="C110" s="404"/>
      <c r="D110" s="404"/>
      <c r="E110" s="404"/>
    </row>
    <row r="111" spans="2:8" ht="63.75">
      <c r="B111" s="1057" t="s">
        <v>368</v>
      </c>
      <c r="C111" s="1058"/>
      <c r="D111" s="1059"/>
      <c r="E111" s="799" t="s">
        <v>857</v>
      </c>
      <c r="F111" s="799" t="s">
        <v>858</v>
      </c>
      <c r="G111" s="799" t="s">
        <v>509</v>
      </c>
    </row>
    <row r="112" spans="2:8">
      <c r="B112" s="1112"/>
      <c r="C112" s="1113"/>
      <c r="D112" s="1114"/>
      <c r="E112" s="405"/>
      <c r="F112" s="405"/>
      <c r="G112" s="406">
        <f t="shared" ref="G112:G113" si="9">+E112-F112</f>
        <v>0</v>
      </c>
    </row>
    <row r="113" spans="2:7">
      <c r="B113" s="1115"/>
      <c r="C113" s="1116"/>
      <c r="D113" s="1117"/>
      <c r="E113" s="405"/>
      <c r="F113" s="405"/>
      <c r="G113" s="407">
        <f t="shared" si="9"/>
        <v>0</v>
      </c>
    </row>
    <row r="114" spans="2:7">
      <c r="B114" s="1109"/>
      <c r="C114" s="1110"/>
      <c r="D114" s="1111"/>
      <c r="E114" s="405"/>
      <c r="F114" s="405"/>
      <c r="G114" s="798">
        <f>+E114-F114</f>
        <v>0</v>
      </c>
    </row>
    <row r="115" spans="2:7">
      <c r="B115" s="998" t="s">
        <v>369</v>
      </c>
      <c r="C115" s="999"/>
      <c r="D115" s="1000"/>
      <c r="E115" s="408">
        <f>SUM(E112:E114)</f>
        <v>0</v>
      </c>
      <c r="F115" s="408">
        <f t="shared" ref="F115:G115" si="10">SUM(F112:F114)</f>
        <v>0</v>
      </c>
      <c r="G115" s="408">
        <f t="shared" si="10"/>
        <v>0</v>
      </c>
    </row>
    <row r="116" spans="2:7">
      <c r="B116" s="207"/>
      <c r="C116" s="207"/>
      <c r="D116" s="207"/>
      <c r="E116" s="207"/>
    </row>
    <row r="117" spans="2:7">
      <c r="B117" s="204" t="s">
        <v>575</v>
      </c>
    </row>
    <row r="118" spans="2:7">
      <c r="B118" s="1057" t="s">
        <v>368</v>
      </c>
      <c r="C118" s="1058"/>
      <c r="D118" s="1058"/>
      <c r="E118" s="1059"/>
      <c r="F118" s="799" t="s">
        <v>477</v>
      </c>
      <c r="G118" s="799" t="s">
        <v>509</v>
      </c>
    </row>
    <row r="119" spans="2:7">
      <c r="B119" s="1106" t="s">
        <v>859</v>
      </c>
      <c r="C119" s="1107"/>
      <c r="D119" s="1107"/>
      <c r="E119" s="1108"/>
      <c r="F119" s="409"/>
      <c r="G119" s="410">
        <f>-F119</f>
        <v>0</v>
      </c>
    </row>
    <row r="120" spans="2:7">
      <c r="B120" s="998" t="s">
        <v>369</v>
      </c>
      <c r="C120" s="999"/>
      <c r="D120" s="999"/>
      <c r="E120" s="999"/>
      <c r="F120" s="1000"/>
      <c r="G120" s="202">
        <f>+G119</f>
        <v>0</v>
      </c>
    </row>
    <row r="122" spans="2:7">
      <c r="B122" s="204" t="s">
        <v>577</v>
      </c>
      <c r="C122" s="204"/>
      <c r="D122" s="204"/>
      <c r="E122" s="204"/>
    </row>
    <row r="123" spans="2:7">
      <c r="B123" s="1057" t="s">
        <v>368</v>
      </c>
      <c r="C123" s="1058"/>
      <c r="D123" s="1058"/>
      <c r="E123" s="1059"/>
      <c r="F123" s="799" t="s">
        <v>477</v>
      </c>
      <c r="G123" s="799" t="s">
        <v>509</v>
      </c>
    </row>
    <row r="124" spans="2:7" ht="25.5" customHeight="1">
      <c r="B124" s="1075" t="s">
        <v>860</v>
      </c>
      <c r="C124" s="1076"/>
      <c r="D124" s="1076"/>
      <c r="E124" s="1077"/>
      <c r="F124" s="411"/>
      <c r="G124" s="412">
        <f>-F124</f>
        <v>0</v>
      </c>
    </row>
    <row r="125" spans="2:7">
      <c r="B125" s="998" t="s">
        <v>369</v>
      </c>
      <c r="C125" s="999"/>
      <c r="D125" s="999"/>
      <c r="E125" s="999"/>
      <c r="F125" s="1000"/>
      <c r="G125" s="202">
        <f>+G124</f>
        <v>0</v>
      </c>
    </row>
    <row r="127" spans="2:7">
      <c r="B127" s="204" t="s">
        <v>579</v>
      </c>
      <c r="C127" s="204"/>
      <c r="D127" s="204"/>
      <c r="E127" s="204"/>
    </row>
    <row r="128" spans="2:7" ht="76.5">
      <c r="B128" s="799" t="s">
        <v>368</v>
      </c>
      <c r="C128" s="799" t="s">
        <v>861</v>
      </c>
      <c r="D128" s="799" t="s">
        <v>581</v>
      </c>
      <c r="E128" s="799" t="s">
        <v>582</v>
      </c>
      <c r="F128" s="799" t="s">
        <v>862</v>
      </c>
      <c r="G128" s="799" t="s">
        <v>509</v>
      </c>
    </row>
    <row r="129" spans="2:7">
      <c r="B129" s="331"/>
      <c r="C129" s="328"/>
      <c r="D129" s="328"/>
      <c r="E129" s="413">
        <f>+C129*D129/100</f>
        <v>0</v>
      </c>
      <c r="F129" s="328"/>
      <c r="G129" s="298">
        <f>+E129-F129</f>
        <v>0</v>
      </c>
    </row>
    <row r="130" spans="2:7">
      <c r="B130" s="333"/>
      <c r="C130" s="328"/>
      <c r="D130" s="328"/>
      <c r="E130" s="414">
        <f t="shared" ref="E130:E131" si="11">+C130*D130/100</f>
        <v>0</v>
      </c>
      <c r="F130" s="328"/>
      <c r="G130" s="284">
        <f>+E130-F130</f>
        <v>0</v>
      </c>
    </row>
    <row r="131" spans="2:7">
      <c r="B131" s="335"/>
      <c r="C131" s="328"/>
      <c r="D131" s="328"/>
      <c r="E131" s="415">
        <f t="shared" si="11"/>
        <v>0</v>
      </c>
      <c r="F131" s="328"/>
      <c r="G131" s="299">
        <f>+E131-F131</f>
        <v>0</v>
      </c>
    </row>
    <row r="132" spans="2:7">
      <c r="B132" s="402" t="s">
        <v>369</v>
      </c>
      <c r="C132" s="202">
        <f>SUM(C129:C131)</f>
        <v>0</v>
      </c>
      <c r="D132" s="202"/>
      <c r="E132" s="202">
        <f>SUM(E129:E131)</f>
        <v>0</v>
      </c>
      <c r="F132" s="202">
        <f>SUM(F129:F131)</f>
        <v>0</v>
      </c>
      <c r="G132" s="202">
        <f>SUM(G129:G131)</f>
        <v>0</v>
      </c>
    </row>
    <row r="134" spans="2:7">
      <c r="B134" s="204" t="s">
        <v>583</v>
      </c>
      <c r="C134" s="204"/>
      <c r="D134" s="204"/>
      <c r="E134" s="204"/>
    </row>
    <row r="135" spans="2:7" ht="63.75">
      <c r="B135" s="1101" t="s">
        <v>368</v>
      </c>
      <c r="C135" s="1101"/>
      <c r="D135" s="1101"/>
      <c r="E135" s="799" t="s">
        <v>863</v>
      </c>
      <c r="F135" s="799" t="s">
        <v>864</v>
      </c>
      <c r="G135" s="799" t="s">
        <v>509</v>
      </c>
    </row>
    <row r="136" spans="2:7">
      <c r="B136" s="1102" t="s">
        <v>865</v>
      </c>
      <c r="C136" s="1102"/>
      <c r="D136" s="1102"/>
      <c r="E136" s="416"/>
      <c r="F136" s="416"/>
      <c r="G136" s="406">
        <f>-E136+F136</f>
        <v>0</v>
      </c>
    </row>
    <row r="137" spans="2:7">
      <c r="B137" s="1101" t="s">
        <v>369</v>
      </c>
      <c r="C137" s="1101"/>
      <c r="D137" s="1101"/>
      <c r="E137" s="262">
        <f>+E136</f>
        <v>0</v>
      </c>
      <c r="F137" s="262">
        <f>+F136</f>
        <v>0</v>
      </c>
      <c r="G137" s="408">
        <f>+G136</f>
        <v>0</v>
      </c>
    </row>
    <row r="139" spans="2:7">
      <c r="B139" s="204" t="s">
        <v>587</v>
      </c>
      <c r="C139" s="204"/>
      <c r="D139" s="204"/>
      <c r="E139" s="204"/>
    </row>
    <row r="140" spans="2:7">
      <c r="B140" s="1057" t="s">
        <v>368</v>
      </c>
      <c r="C140" s="1058"/>
      <c r="D140" s="1058"/>
      <c r="E140" s="1059"/>
      <c r="F140" s="799" t="s">
        <v>477</v>
      </c>
      <c r="G140" s="799" t="s">
        <v>509</v>
      </c>
    </row>
    <row r="141" spans="2:7" ht="12" customHeight="1">
      <c r="B141" s="214" t="s">
        <v>588</v>
      </c>
      <c r="C141" s="1075" t="s">
        <v>866</v>
      </c>
      <c r="D141" s="1076"/>
      <c r="E141" s="1076"/>
      <c r="F141" s="417"/>
      <c r="G141" s="418">
        <f>+F141</f>
        <v>0</v>
      </c>
    </row>
    <row r="142" spans="2:7" ht="12" customHeight="1">
      <c r="B142" s="797" t="s">
        <v>590</v>
      </c>
      <c r="C142" s="1075" t="s">
        <v>867</v>
      </c>
      <c r="D142" s="1076"/>
      <c r="E142" s="1077"/>
      <c r="F142" s="417"/>
      <c r="G142" s="418">
        <f>-F142</f>
        <v>0</v>
      </c>
    </row>
    <row r="143" spans="2:7" ht="12.75" customHeight="1">
      <c r="B143" s="1071" t="s">
        <v>592</v>
      </c>
      <c r="C143" s="1072" t="s">
        <v>868</v>
      </c>
      <c r="D143" s="1073"/>
      <c r="E143" s="1074"/>
      <c r="F143" s="416"/>
      <c r="G143" s="1097">
        <f>+F144-F143</f>
        <v>0</v>
      </c>
    </row>
    <row r="144" spans="2:7" ht="23.25" customHeight="1">
      <c r="B144" s="995"/>
      <c r="C144" s="995" t="s">
        <v>869</v>
      </c>
      <c r="D144" s="996"/>
      <c r="E144" s="997"/>
      <c r="F144" s="419"/>
      <c r="G144" s="1098"/>
    </row>
    <row r="145" spans="2:10" ht="15" customHeight="1">
      <c r="B145" s="1069" t="s">
        <v>595</v>
      </c>
      <c r="C145" s="420" t="s">
        <v>870</v>
      </c>
      <c r="D145" s="421"/>
      <c r="E145" s="421"/>
      <c r="F145" s="416"/>
      <c r="G145" s="1099">
        <f>+F145-F146</f>
        <v>0</v>
      </c>
    </row>
    <row r="146" spans="2:10">
      <c r="B146" s="1070"/>
      <c r="C146" s="422" t="s">
        <v>871</v>
      </c>
      <c r="D146" s="423"/>
      <c r="E146" s="423"/>
      <c r="F146" s="419"/>
      <c r="G146" s="1100"/>
    </row>
    <row r="147" spans="2:10">
      <c r="B147" s="283" t="s">
        <v>598</v>
      </c>
      <c r="C147" s="424" t="s">
        <v>599</v>
      </c>
      <c r="D147" s="425"/>
      <c r="E147" s="425"/>
      <c r="F147" s="417"/>
      <c r="G147" s="798">
        <f>-F147</f>
        <v>0</v>
      </c>
    </row>
    <row r="148" spans="2:10">
      <c r="B148" s="998" t="s">
        <v>369</v>
      </c>
      <c r="C148" s="999"/>
      <c r="D148" s="999"/>
      <c r="E148" s="999"/>
      <c r="F148" s="1000"/>
      <c r="G148" s="202">
        <f>SUM(G141:G147)</f>
        <v>0</v>
      </c>
    </row>
    <row r="149" spans="2:10" s="428" customFormat="1">
      <c r="B149" s="426"/>
      <c r="C149" s="426"/>
      <c r="D149" s="426"/>
      <c r="E149" s="426"/>
      <c r="F149" s="426"/>
      <c r="G149" s="427"/>
    </row>
    <row r="150" spans="2:10">
      <c r="B150" s="204" t="s">
        <v>600</v>
      </c>
      <c r="C150" s="204"/>
      <c r="D150" s="204"/>
    </row>
    <row r="151" spans="2:10">
      <c r="B151" s="429" t="s">
        <v>368</v>
      </c>
      <c r="C151" s="430"/>
      <c r="D151" s="430"/>
      <c r="E151" s="430"/>
      <c r="F151" s="799" t="s">
        <v>477</v>
      </c>
      <c r="G151" s="799" t="s">
        <v>509</v>
      </c>
    </row>
    <row r="152" spans="2:10">
      <c r="B152" s="1060" t="s">
        <v>872</v>
      </c>
      <c r="C152" s="1061"/>
      <c r="D152" s="1061"/>
      <c r="E152" s="1062"/>
      <c r="F152" s="416"/>
      <c r="G152" s="406">
        <f>-F152</f>
        <v>0</v>
      </c>
    </row>
    <row r="153" spans="2:10" ht="24.75" customHeight="1">
      <c r="B153" s="1066" t="s">
        <v>873</v>
      </c>
      <c r="C153" s="1067"/>
      <c r="D153" s="1067"/>
      <c r="E153" s="1068"/>
      <c r="F153" s="419"/>
      <c r="G153" s="798">
        <f>-F153</f>
        <v>0</v>
      </c>
    </row>
    <row r="154" spans="2:10">
      <c r="B154" s="998" t="s">
        <v>369</v>
      </c>
      <c r="C154" s="999"/>
      <c r="D154" s="999"/>
      <c r="E154" s="999"/>
      <c r="F154" s="1000"/>
      <c r="G154" s="202">
        <f>SUM(G152:G153)</f>
        <v>0</v>
      </c>
    </row>
    <row r="156" spans="2:10">
      <c r="B156" s="204" t="s">
        <v>603</v>
      </c>
      <c r="C156" s="204"/>
      <c r="D156" s="204"/>
      <c r="E156" s="204"/>
    </row>
    <row r="157" spans="2:10">
      <c r="B157" s="1057" t="s">
        <v>368</v>
      </c>
      <c r="C157" s="1058"/>
      <c r="D157" s="1058"/>
      <c r="E157" s="1059"/>
      <c r="F157" s="217" t="s">
        <v>477</v>
      </c>
      <c r="G157" s="799" t="s">
        <v>509</v>
      </c>
    </row>
    <row r="158" spans="2:10" s="199" customFormat="1">
      <c r="B158" s="1060" t="s">
        <v>604</v>
      </c>
      <c r="C158" s="1061"/>
      <c r="D158" s="1061"/>
      <c r="E158" s="1062"/>
      <c r="F158" s="416"/>
      <c r="G158" s="406">
        <f>-F158</f>
        <v>0</v>
      </c>
      <c r="I158" s="395"/>
      <c r="J158" s="395"/>
    </row>
    <row r="159" spans="2:10" s="199" customFormat="1">
      <c r="B159" s="1066" t="s">
        <v>605</v>
      </c>
      <c r="C159" s="1067"/>
      <c r="D159" s="1067"/>
      <c r="E159" s="1068"/>
      <c r="F159" s="419"/>
      <c r="G159" s="798">
        <f>-F159</f>
        <v>0</v>
      </c>
      <c r="I159" s="395"/>
      <c r="J159" s="395"/>
    </row>
    <row r="160" spans="2:10">
      <c r="B160" s="998" t="s">
        <v>369</v>
      </c>
      <c r="C160" s="999"/>
      <c r="D160" s="999"/>
      <c r="E160" s="999"/>
      <c r="F160" s="1000"/>
      <c r="G160" s="202">
        <f>SUM(G158:G159)</f>
        <v>0</v>
      </c>
    </row>
    <row r="162" spans="2:10">
      <c r="B162" s="204" t="s">
        <v>606</v>
      </c>
      <c r="C162" s="204"/>
    </row>
    <row r="163" spans="2:10">
      <c r="B163" s="1057" t="s">
        <v>368</v>
      </c>
      <c r="C163" s="1058"/>
      <c r="D163" s="1058"/>
      <c r="E163" s="1059"/>
      <c r="F163" s="217" t="s">
        <v>477</v>
      </c>
      <c r="G163" s="799" t="s">
        <v>509</v>
      </c>
    </row>
    <row r="164" spans="2:10" ht="12" customHeight="1">
      <c r="B164" s="1010" t="s">
        <v>874</v>
      </c>
      <c r="C164" s="1011"/>
      <c r="D164" s="1011"/>
      <c r="E164" s="1012"/>
      <c r="F164" s="327"/>
      <c r="G164" s="298">
        <f>+F164</f>
        <v>0</v>
      </c>
    </row>
    <row r="165" spans="2:10">
      <c r="B165" s="995" t="s">
        <v>875</v>
      </c>
      <c r="C165" s="996"/>
      <c r="D165" s="996"/>
      <c r="E165" s="997"/>
      <c r="F165" s="330"/>
      <c r="G165" s="299">
        <f>-F165</f>
        <v>0</v>
      </c>
    </row>
    <row r="166" spans="2:10">
      <c r="B166" s="998" t="s">
        <v>369</v>
      </c>
      <c r="C166" s="999"/>
      <c r="D166" s="999"/>
      <c r="E166" s="999"/>
      <c r="F166" s="1000"/>
      <c r="G166" s="202">
        <f>SUM(G164:G165)</f>
        <v>0</v>
      </c>
    </row>
    <row r="168" spans="2:10">
      <c r="B168" s="204" t="s">
        <v>609</v>
      </c>
      <c r="C168" s="204"/>
      <c r="D168" s="204"/>
      <c r="E168" s="204"/>
    </row>
    <row r="169" spans="2:10" ht="63.75">
      <c r="B169" s="1057" t="s">
        <v>368</v>
      </c>
      <c r="C169" s="1058"/>
      <c r="D169" s="1059"/>
      <c r="E169" s="799" t="s">
        <v>876</v>
      </c>
      <c r="F169" s="799" t="s">
        <v>877</v>
      </c>
      <c r="G169" s="799" t="s">
        <v>509</v>
      </c>
    </row>
    <row r="170" spans="2:10">
      <c r="B170" s="1075" t="s">
        <v>612</v>
      </c>
      <c r="C170" s="1076"/>
      <c r="D170" s="1077"/>
      <c r="E170" s="431"/>
      <c r="F170" s="431"/>
      <c r="G170" s="432">
        <f>-E170+F170</f>
        <v>0</v>
      </c>
    </row>
    <row r="171" spans="2:10">
      <c r="B171" s="1103" t="s">
        <v>613</v>
      </c>
      <c r="C171" s="1104"/>
      <c r="D171" s="1104"/>
      <c r="E171" s="1105"/>
      <c r="F171" s="431"/>
      <c r="G171" s="433">
        <f>+F171</f>
        <v>0</v>
      </c>
    </row>
    <row r="172" spans="2:10">
      <c r="B172" s="998" t="s">
        <v>369</v>
      </c>
      <c r="C172" s="999"/>
      <c r="D172" s="999"/>
      <c r="E172" s="999"/>
      <c r="F172" s="1000"/>
      <c r="G172" s="202">
        <f>SUM(G170:G171)</f>
        <v>0</v>
      </c>
    </row>
    <row r="173" spans="2:10" s="434" customFormat="1">
      <c r="I173" s="435"/>
      <c r="J173" s="435"/>
    </row>
    <row r="174" spans="2:10">
      <c r="B174" s="204" t="s">
        <v>614</v>
      </c>
      <c r="C174" s="204"/>
      <c r="D174" s="204"/>
      <c r="E174" s="204"/>
    </row>
    <row r="175" spans="2:10" ht="51">
      <c r="B175" s="1057" t="s">
        <v>368</v>
      </c>
      <c r="C175" s="1058"/>
      <c r="D175" s="1059"/>
      <c r="E175" s="799" t="s">
        <v>878</v>
      </c>
      <c r="F175" s="799" t="s">
        <v>879</v>
      </c>
      <c r="G175" s="799" t="s">
        <v>509</v>
      </c>
    </row>
    <row r="176" spans="2:10">
      <c r="B176" s="1075" t="s">
        <v>617</v>
      </c>
      <c r="C176" s="1076"/>
      <c r="D176" s="1077"/>
      <c r="E176" s="431"/>
      <c r="F176" s="431"/>
      <c r="G176" s="432">
        <f>-E176+F176</f>
        <v>0</v>
      </c>
    </row>
    <row r="177" spans="2:7">
      <c r="B177" s="1075" t="s">
        <v>618</v>
      </c>
      <c r="C177" s="1076"/>
      <c r="D177" s="1076"/>
      <c r="E177" s="1077"/>
      <c r="F177" s="431"/>
      <c r="G177" s="412">
        <f>+F177</f>
        <v>0</v>
      </c>
    </row>
    <row r="178" spans="2:7">
      <c r="B178" s="998" t="s">
        <v>369</v>
      </c>
      <c r="C178" s="999"/>
      <c r="D178" s="999"/>
      <c r="E178" s="999"/>
      <c r="F178" s="1000"/>
      <c r="G178" s="202">
        <f>SUM(G176:G177)</f>
        <v>0</v>
      </c>
    </row>
    <row r="180" spans="2:7">
      <c r="B180" s="204" t="s">
        <v>619</v>
      </c>
      <c r="C180" s="204"/>
      <c r="D180" s="204"/>
      <c r="E180" s="204"/>
    </row>
    <row r="181" spans="2:7" ht="38.25">
      <c r="B181" s="1057" t="s">
        <v>368</v>
      </c>
      <c r="C181" s="1058"/>
      <c r="D181" s="1059"/>
      <c r="E181" s="799" t="s">
        <v>880</v>
      </c>
      <c r="F181" s="799" t="s">
        <v>881</v>
      </c>
      <c r="G181" s="799" t="s">
        <v>509</v>
      </c>
    </row>
    <row r="182" spans="2:7">
      <c r="B182" s="1078"/>
      <c r="C182" s="1079"/>
      <c r="D182" s="1080"/>
      <c r="E182" s="327"/>
      <c r="F182" s="327"/>
      <c r="G182" s="298">
        <f>-E182+F182</f>
        <v>0</v>
      </c>
    </row>
    <row r="183" spans="2:7">
      <c r="B183" s="800"/>
      <c r="C183" s="801"/>
      <c r="D183" s="802"/>
      <c r="E183" s="328"/>
      <c r="F183" s="328"/>
      <c r="G183" s="284">
        <f t="shared" ref="G183:G184" si="12">-E183+F183</f>
        <v>0</v>
      </c>
    </row>
    <row r="184" spans="2:7">
      <c r="B184" s="803"/>
      <c r="C184" s="804"/>
      <c r="D184" s="805"/>
      <c r="E184" s="330"/>
      <c r="F184" s="330"/>
      <c r="G184" s="299">
        <f t="shared" si="12"/>
        <v>0</v>
      </c>
    </row>
    <row r="185" spans="2:7">
      <c r="B185" s="998" t="s">
        <v>369</v>
      </c>
      <c r="C185" s="999"/>
      <c r="D185" s="1000"/>
      <c r="E185" s="202">
        <f>SUM(E182:E184)</f>
        <v>0</v>
      </c>
      <c r="F185" s="202">
        <f t="shared" ref="F185:G185" si="13">SUM(F182:F184)</f>
        <v>0</v>
      </c>
      <c r="G185" s="202">
        <f t="shared" si="13"/>
        <v>0</v>
      </c>
    </row>
    <row r="187" spans="2:7">
      <c r="B187" s="204" t="s">
        <v>622</v>
      </c>
      <c r="C187" s="204"/>
      <c r="D187" s="204"/>
      <c r="E187" s="204"/>
      <c r="F187" s="436"/>
    </row>
    <row r="188" spans="2:7" ht="63.75">
      <c r="B188" s="1057" t="s">
        <v>368</v>
      </c>
      <c r="C188" s="1058"/>
      <c r="D188" s="1059"/>
      <c r="E188" s="799" t="s">
        <v>882</v>
      </c>
      <c r="F188" s="799" t="s">
        <v>883</v>
      </c>
      <c r="G188" s="799" t="s">
        <v>509</v>
      </c>
    </row>
    <row r="189" spans="2:7">
      <c r="B189" s="1094"/>
      <c r="C189" s="1095"/>
      <c r="D189" s="1096"/>
      <c r="E189" s="327"/>
      <c r="F189" s="327"/>
      <c r="G189" s="298">
        <f>+E189-F189</f>
        <v>0</v>
      </c>
    </row>
    <row r="190" spans="2:7">
      <c r="B190" s="808"/>
      <c r="C190" s="809"/>
      <c r="D190" s="810"/>
      <c r="E190" s="328"/>
      <c r="F190" s="328"/>
      <c r="G190" s="284">
        <f t="shared" ref="G190:G191" si="14">+E190-F190</f>
        <v>0</v>
      </c>
    </row>
    <row r="191" spans="2:7">
      <c r="B191" s="811"/>
      <c r="C191" s="812"/>
      <c r="D191" s="813"/>
      <c r="E191" s="330"/>
      <c r="F191" s="330"/>
      <c r="G191" s="299">
        <f t="shared" si="14"/>
        <v>0</v>
      </c>
    </row>
    <row r="192" spans="2:7">
      <c r="B192" s="998" t="s">
        <v>369</v>
      </c>
      <c r="C192" s="999"/>
      <c r="D192" s="1000"/>
      <c r="E192" s="202">
        <f>SUM(E189:E191)</f>
        <v>0</v>
      </c>
      <c r="F192" s="202">
        <f t="shared" ref="F192:G192" si="15">SUM(F189:F191)</f>
        <v>0</v>
      </c>
      <c r="G192" s="202">
        <f t="shared" si="15"/>
        <v>0</v>
      </c>
    </row>
    <row r="193" spans="2:7">
      <c r="B193" s="207"/>
      <c r="C193" s="207"/>
      <c r="D193" s="207"/>
      <c r="E193" s="207"/>
    </row>
    <row r="194" spans="2:7">
      <c r="B194" s="204" t="s">
        <v>625</v>
      </c>
      <c r="C194" s="204"/>
      <c r="D194" s="204"/>
      <c r="E194" s="204"/>
    </row>
    <row r="195" spans="2:7" ht="89.25">
      <c r="B195" s="1057" t="s">
        <v>368</v>
      </c>
      <c r="C195" s="1058"/>
      <c r="D195" s="1059"/>
      <c r="E195" s="799" t="s">
        <v>884</v>
      </c>
      <c r="F195" s="799" t="s">
        <v>885</v>
      </c>
      <c r="G195" s="799" t="s">
        <v>509</v>
      </c>
    </row>
    <row r="196" spans="2:7">
      <c r="B196" s="1091" t="s">
        <v>628</v>
      </c>
      <c r="C196" s="1092"/>
      <c r="D196" s="1093"/>
      <c r="E196" s="411"/>
      <c r="F196" s="411"/>
      <c r="G196" s="412">
        <f>+F196-E196</f>
        <v>0</v>
      </c>
    </row>
    <row r="197" spans="2:7">
      <c r="B197" s="998" t="s">
        <v>369</v>
      </c>
      <c r="C197" s="999"/>
      <c r="D197" s="1000"/>
      <c r="E197" s="202">
        <f>SUM(E196:E196)</f>
        <v>0</v>
      </c>
      <c r="F197" s="202">
        <f>SUM(F196:F196)</f>
        <v>0</v>
      </c>
      <c r="G197" s="202">
        <f>SUM(G196:G196)</f>
        <v>0</v>
      </c>
    </row>
    <row r="198" spans="2:7">
      <c r="B198" s="207"/>
      <c r="C198" s="207"/>
      <c r="D198" s="207"/>
      <c r="E198" s="207"/>
    </row>
    <row r="199" spans="2:7">
      <c r="B199" s="204" t="s">
        <v>629</v>
      </c>
      <c r="C199" s="204"/>
    </row>
    <row r="200" spans="2:7">
      <c r="B200" s="429" t="s">
        <v>368</v>
      </c>
      <c r="C200" s="430"/>
      <c r="D200" s="430"/>
      <c r="E200" s="430"/>
      <c r="F200" s="796" t="s">
        <v>477</v>
      </c>
      <c r="G200" s="799" t="s">
        <v>509</v>
      </c>
    </row>
    <row r="201" spans="2:7">
      <c r="B201" s="1010" t="s">
        <v>886</v>
      </c>
      <c r="C201" s="1011"/>
      <c r="D201" s="1011"/>
      <c r="E201" s="1012"/>
      <c r="F201" s="327"/>
      <c r="G201" s="298">
        <f>+F201</f>
        <v>0</v>
      </c>
    </row>
    <row r="202" spans="2:7">
      <c r="B202" s="995" t="s">
        <v>887</v>
      </c>
      <c r="C202" s="996"/>
      <c r="D202" s="996"/>
      <c r="E202" s="997"/>
      <c r="F202" s="328"/>
      <c r="G202" s="284">
        <f>-F202</f>
        <v>0</v>
      </c>
    </row>
    <row r="203" spans="2:7">
      <c r="B203" s="998" t="s">
        <v>369</v>
      </c>
      <c r="C203" s="999"/>
      <c r="D203" s="999"/>
      <c r="E203" s="999"/>
      <c r="F203" s="1000"/>
      <c r="G203" s="202">
        <f>SUM(G201:G202)</f>
        <v>0</v>
      </c>
    </row>
    <row r="205" spans="2:7">
      <c r="B205" s="199" t="s">
        <v>632</v>
      </c>
      <c r="C205" s="204"/>
      <c r="D205" s="204"/>
      <c r="E205" s="204"/>
    </row>
    <row r="206" spans="2:7" ht="25.5">
      <c r="B206" s="799" t="s">
        <v>368</v>
      </c>
      <c r="C206" s="1089" t="s">
        <v>392</v>
      </c>
      <c r="D206" s="1089"/>
      <c r="E206" s="799" t="s">
        <v>888</v>
      </c>
      <c r="F206" s="799" t="s">
        <v>889</v>
      </c>
      <c r="G206" s="799" t="s">
        <v>509</v>
      </c>
    </row>
    <row r="207" spans="2:7">
      <c r="B207" s="331"/>
      <c r="C207" s="1090"/>
      <c r="D207" s="1090"/>
      <c r="E207" s="327"/>
      <c r="F207" s="327"/>
      <c r="G207" s="298">
        <f>+E207-F207</f>
        <v>0</v>
      </c>
    </row>
    <row r="208" spans="2:7">
      <c r="B208" s="333"/>
      <c r="C208" s="1087"/>
      <c r="D208" s="1087"/>
      <c r="E208" s="328"/>
      <c r="F208" s="328"/>
      <c r="G208" s="284">
        <f t="shared" ref="G208:G211" si="16">+E208-F208</f>
        <v>0</v>
      </c>
    </row>
    <row r="209" spans="2:8">
      <c r="B209" s="333"/>
      <c r="C209" s="1087"/>
      <c r="D209" s="1087"/>
      <c r="E209" s="328"/>
      <c r="F209" s="328"/>
      <c r="G209" s="284">
        <f t="shared" si="16"/>
        <v>0</v>
      </c>
    </row>
    <row r="210" spans="2:8">
      <c r="B210" s="333"/>
      <c r="C210" s="1087"/>
      <c r="D210" s="1087"/>
      <c r="E210" s="328"/>
      <c r="F210" s="328"/>
      <c r="G210" s="284">
        <f t="shared" si="16"/>
        <v>0</v>
      </c>
    </row>
    <row r="211" spans="2:8">
      <c r="B211" s="335"/>
      <c r="C211" s="1088"/>
      <c r="D211" s="1088"/>
      <c r="E211" s="330"/>
      <c r="F211" s="330"/>
      <c r="G211" s="299">
        <f t="shared" si="16"/>
        <v>0</v>
      </c>
    </row>
    <row r="212" spans="2:8">
      <c r="B212" s="998" t="s">
        <v>369</v>
      </c>
      <c r="C212" s="999"/>
      <c r="D212" s="1000"/>
      <c r="E212" s="202">
        <f>SUM(E207:E211)</f>
        <v>0</v>
      </c>
      <c r="F212" s="202">
        <f>SUM(F207:F211)</f>
        <v>0</v>
      </c>
      <c r="G212" s="202">
        <f>SUM(G207:G211)</f>
        <v>0</v>
      </c>
    </row>
    <row r="213" spans="2:8">
      <c r="G213" s="168"/>
      <c r="H213" s="168"/>
    </row>
    <row r="214" spans="2:8">
      <c r="B214" s="199" t="s">
        <v>635</v>
      </c>
      <c r="C214" s="204"/>
      <c r="D214" s="204"/>
      <c r="E214" s="204"/>
    </row>
    <row r="215" spans="2:8">
      <c r="B215" s="1057" t="s">
        <v>368</v>
      </c>
      <c r="C215" s="1058"/>
      <c r="D215" s="1058"/>
      <c r="E215" s="1058"/>
      <c r="F215" s="1059"/>
      <c r="G215" s="799" t="s">
        <v>636</v>
      </c>
    </row>
    <row r="216" spans="2:8">
      <c r="B216" s="1078"/>
      <c r="C216" s="1079"/>
      <c r="D216" s="1079"/>
      <c r="E216" s="1079"/>
      <c r="F216" s="1080"/>
      <c r="G216" s="327"/>
    </row>
    <row r="217" spans="2:8">
      <c r="B217" s="1081"/>
      <c r="C217" s="1082"/>
      <c r="D217" s="1082"/>
      <c r="E217" s="1082"/>
      <c r="F217" s="1083"/>
      <c r="G217" s="328"/>
    </row>
    <row r="218" spans="2:8">
      <c r="B218" s="1081"/>
      <c r="C218" s="1082"/>
      <c r="D218" s="1082"/>
      <c r="E218" s="1082"/>
      <c r="F218" s="1083"/>
      <c r="G218" s="328"/>
    </row>
    <row r="219" spans="2:8">
      <c r="B219" s="1081"/>
      <c r="C219" s="1082"/>
      <c r="D219" s="1082"/>
      <c r="E219" s="1082"/>
      <c r="F219" s="1083"/>
      <c r="G219" s="328"/>
    </row>
    <row r="220" spans="2:8">
      <c r="B220" s="1084"/>
      <c r="C220" s="1085"/>
      <c r="D220" s="1085"/>
      <c r="E220" s="1085"/>
      <c r="F220" s="1086"/>
      <c r="G220" s="330"/>
    </row>
    <row r="221" spans="2:8">
      <c r="B221" s="998" t="s">
        <v>369</v>
      </c>
      <c r="C221" s="999"/>
      <c r="D221" s="999"/>
      <c r="E221" s="999"/>
      <c r="F221" s="1000"/>
      <c r="G221" s="202">
        <f>SUM(G216:G220)</f>
        <v>0</v>
      </c>
    </row>
    <row r="222" spans="2:8">
      <c r="G222" s="168"/>
      <c r="H222" s="168"/>
    </row>
    <row r="223" spans="2:8">
      <c r="G223" s="168"/>
      <c r="H223" s="168"/>
    </row>
    <row r="224" spans="2:8">
      <c r="G224" s="168"/>
      <c r="H224" s="168"/>
    </row>
    <row r="225" spans="2:8" ht="15.75">
      <c r="B225" s="991" t="s">
        <v>448</v>
      </c>
      <c r="C225" s="991"/>
      <c r="D225" s="991"/>
      <c r="E225" s="991"/>
      <c r="F225" s="991"/>
      <c r="G225" s="991"/>
      <c r="H225" s="168"/>
    </row>
    <row r="226" spans="2:8">
      <c r="G226" s="168"/>
    </row>
    <row r="227" spans="2:8" ht="25.5">
      <c r="B227" s="799" t="s">
        <v>368</v>
      </c>
      <c r="C227" s="1089" t="s">
        <v>392</v>
      </c>
      <c r="D227" s="1089"/>
      <c r="E227" s="799" t="s">
        <v>888</v>
      </c>
      <c r="F227" s="799" t="s">
        <v>890</v>
      </c>
      <c r="G227" s="799" t="s">
        <v>509</v>
      </c>
    </row>
    <row r="228" spans="2:8">
      <c r="B228" s="331"/>
      <c r="C228" s="1090"/>
      <c r="D228" s="1090"/>
      <c r="E228" s="327"/>
      <c r="F228" s="327"/>
      <c r="G228" s="298">
        <f>+E228-F228</f>
        <v>0</v>
      </c>
    </row>
    <row r="229" spans="2:8">
      <c r="B229" s="333"/>
      <c r="C229" s="1087"/>
      <c r="D229" s="1087"/>
      <c r="E229" s="328"/>
      <c r="F229" s="328"/>
      <c r="G229" s="284">
        <f t="shared" ref="G229:G232" si="17">+E229-F229</f>
        <v>0</v>
      </c>
    </row>
    <row r="230" spans="2:8">
      <c r="B230" s="333"/>
      <c r="C230" s="1087"/>
      <c r="D230" s="1087"/>
      <c r="E230" s="328"/>
      <c r="F230" s="328"/>
      <c r="G230" s="284">
        <f t="shared" si="17"/>
        <v>0</v>
      </c>
    </row>
    <row r="231" spans="2:8">
      <c r="B231" s="333"/>
      <c r="C231" s="1087"/>
      <c r="D231" s="1087"/>
      <c r="E231" s="328"/>
      <c r="F231" s="328"/>
      <c r="G231" s="284">
        <f t="shared" si="17"/>
        <v>0</v>
      </c>
    </row>
    <row r="232" spans="2:8">
      <c r="B232" s="335"/>
      <c r="C232" s="1088"/>
      <c r="D232" s="1088"/>
      <c r="E232" s="330"/>
      <c r="F232" s="330"/>
      <c r="G232" s="299">
        <f t="shared" si="17"/>
        <v>0</v>
      </c>
    </row>
    <row r="233" spans="2:8">
      <c r="B233" s="998" t="s">
        <v>369</v>
      </c>
      <c r="C233" s="999"/>
      <c r="D233" s="1000"/>
      <c r="E233" s="202">
        <f>SUM(E228:E232)</f>
        <v>0</v>
      </c>
      <c r="F233" s="202">
        <f>SUM(F228:F232)</f>
        <v>0</v>
      </c>
      <c r="G233" s="202">
        <f>SUM(G228:G232)</f>
        <v>0</v>
      </c>
    </row>
  </sheetData>
  <mergeCells count="137">
    <mergeCell ref="B125:F125"/>
    <mergeCell ref="B123:E123"/>
    <mergeCell ref="B124:E124"/>
    <mergeCell ref="B119:E119"/>
    <mergeCell ref="B118:E118"/>
    <mergeCell ref="B120:F120"/>
    <mergeCell ref="B111:D111"/>
    <mergeCell ref="B114:D114"/>
    <mergeCell ref="B115:D115"/>
    <mergeCell ref="B112:D112"/>
    <mergeCell ref="B113:D113"/>
    <mergeCell ref="B181:D181"/>
    <mergeCell ref="B202:E202"/>
    <mergeCell ref="B175:D175"/>
    <mergeCell ref="G143:G144"/>
    <mergeCell ref="G145:G146"/>
    <mergeCell ref="B140:E140"/>
    <mergeCell ref="B148:F148"/>
    <mergeCell ref="B152:E152"/>
    <mergeCell ref="B135:D135"/>
    <mergeCell ref="B136:D136"/>
    <mergeCell ref="B137:D137"/>
    <mergeCell ref="B176:D176"/>
    <mergeCell ref="B178:F178"/>
    <mergeCell ref="B177:E177"/>
    <mergeCell ref="B166:F166"/>
    <mergeCell ref="B170:D170"/>
    <mergeCell ref="B165:E165"/>
    <mergeCell ref="B160:F160"/>
    <mergeCell ref="B158:E158"/>
    <mergeCell ref="B159:E159"/>
    <mergeCell ref="B163:E163"/>
    <mergeCell ref="B164:E164"/>
    <mergeCell ref="B171:E171"/>
    <mergeCell ref="B172:F172"/>
    <mergeCell ref="B203:F203"/>
    <mergeCell ref="C208:D208"/>
    <mergeCell ref="C209:D209"/>
    <mergeCell ref="B195:D195"/>
    <mergeCell ref="B196:D196"/>
    <mergeCell ref="B197:D197"/>
    <mergeCell ref="B201:E201"/>
    <mergeCell ref="B182:D182"/>
    <mergeCell ref="B185:D185"/>
    <mergeCell ref="B188:D188"/>
    <mergeCell ref="B189:D189"/>
    <mergeCell ref="B192:D192"/>
    <mergeCell ref="C206:D206"/>
    <mergeCell ref="C207:D207"/>
    <mergeCell ref="B233:D233"/>
    <mergeCell ref="B215:F215"/>
    <mergeCell ref="B216:F216"/>
    <mergeCell ref="B217:F217"/>
    <mergeCell ref="B218:F218"/>
    <mergeCell ref="B219:F219"/>
    <mergeCell ref="B220:F220"/>
    <mergeCell ref="B221:F221"/>
    <mergeCell ref="C210:D210"/>
    <mergeCell ref="C211:D211"/>
    <mergeCell ref="B212:D212"/>
    <mergeCell ref="B225:G225"/>
    <mergeCell ref="C227:D227"/>
    <mergeCell ref="C228:D228"/>
    <mergeCell ref="C229:D229"/>
    <mergeCell ref="C230:D230"/>
    <mergeCell ref="C231:D231"/>
    <mergeCell ref="C232:D232"/>
    <mergeCell ref="B169:D169"/>
    <mergeCell ref="B154:F154"/>
    <mergeCell ref="B153:E153"/>
    <mergeCell ref="B157:E157"/>
    <mergeCell ref="B145:B146"/>
    <mergeCell ref="B143:B144"/>
    <mergeCell ref="C143:E143"/>
    <mergeCell ref="C141:E141"/>
    <mergeCell ref="C142:E142"/>
    <mergeCell ref="C144:E144"/>
    <mergeCell ref="B105:D105"/>
    <mergeCell ref="B96:D96"/>
    <mergeCell ref="B97:D97"/>
    <mergeCell ref="B98:D98"/>
    <mergeCell ref="B99:D99"/>
    <mergeCell ref="B100:D100"/>
    <mergeCell ref="B89:F89"/>
    <mergeCell ref="B90:F90"/>
    <mergeCell ref="B91:F91"/>
    <mergeCell ref="B92:F92"/>
    <mergeCell ref="B93:F93"/>
    <mergeCell ref="B102:D102"/>
    <mergeCell ref="B103:D103"/>
    <mergeCell ref="B104:D104"/>
    <mergeCell ref="B101:D101"/>
    <mergeCell ref="B51:F51"/>
    <mergeCell ref="B53:F53"/>
    <mergeCell ref="B43:F43"/>
    <mergeCell ref="B44:F44"/>
    <mergeCell ref="B45:F45"/>
    <mergeCell ref="B46:F46"/>
    <mergeCell ref="B47:F47"/>
    <mergeCell ref="B38:F38"/>
    <mergeCell ref="B39:F39"/>
    <mergeCell ref="B40:F40"/>
    <mergeCell ref="B41:F41"/>
    <mergeCell ref="B42:F42"/>
    <mergeCell ref="B35:F35"/>
    <mergeCell ref="B36:F36"/>
    <mergeCell ref="B37:F37"/>
    <mergeCell ref="B28:F28"/>
    <mergeCell ref="B29:F29"/>
    <mergeCell ref="B30:F30"/>
    <mergeCell ref="B31:F31"/>
    <mergeCell ref="B32:F32"/>
    <mergeCell ref="B49:F49"/>
    <mergeCell ref="B2:G2"/>
    <mergeCell ref="B4:G4"/>
    <mergeCell ref="B57:G57"/>
    <mergeCell ref="B6:F6"/>
    <mergeCell ref="B7:F7"/>
    <mergeCell ref="B8:F8"/>
    <mergeCell ref="B9:F9"/>
    <mergeCell ref="B10:F10"/>
    <mergeCell ref="B11:F11"/>
    <mergeCell ref="B12:F12"/>
    <mergeCell ref="B13:F13"/>
    <mergeCell ref="B14:F14"/>
    <mergeCell ref="B21:F21"/>
    <mergeCell ref="B22:F22"/>
    <mergeCell ref="B23:F23"/>
    <mergeCell ref="B25:F25"/>
    <mergeCell ref="B27:F27"/>
    <mergeCell ref="B16:F16"/>
    <mergeCell ref="B17:F17"/>
    <mergeCell ref="B18:F18"/>
    <mergeCell ref="B19:F19"/>
    <mergeCell ref="B20:F20"/>
    <mergeCell ref="B33:F33"/>
    <mergeCell ref="B34:F34"/>
  </mergeCells>
  <pageMargins left="0.39370078740157483" right="0.39370078740157483" top="0.39370078740157483" bottom="0.39370078740157483" header="0.51181102362204722" footer="0.51181102362204722"/>
  <pageSetup paperSize="8" scale="60"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J229"/>
  <sheetViews>
    <sheetView showGridLines="0" view="pageBreakPreview" zoomScaleNormal="100" zoomScaleSheetLayoutView="100" zoomScalePageLayoutView="70" workbookViewId="0">
      <selection activeCell="B215" sqref="B215:F215"/>
    </sheetView>
  </sheetViews>
  <sheetFormatPr defaultColWidth="11.42578125" defaultRowHeight="12.75"/>
  <cols>
    <col min="1" max="1" width="3.140625" style="198" customWidth="1"/>
    <col min="2" max="2" width="65.7109375" style="198" customWidth="1"/>
    <col min="3" max="7" width="16.7109375" style="198" customWidth="1"/>
    <col min="8" max="8" width="3.42578125" style="198" customWidth="1"/>
    <col min="9" max="9" width="5.7109375" style="168" customWidth="1"/>
    <col min="10" max="10" width="11.42578125" style="168"/>
    <col min="11" max="16384" width="11.42578125" style="198"/>
  </cols>
  <sheetData>
    <row r="2" spans="2:8" s="168" customFormat="1" ht="20.25">
      <c r="B2" s="1020" t="s">
        <v>443</v>
      </c>
      <c r="C2" s="1020"/>
      <c r="D2" s="1020"/>
      <c r="E2" s="1020"/>
      <c r="F2" s="1020"/>
      <c r="G2" s="1020"/>
      <c r="H2" s="177"/>
    </row>
    <row r="3" spans="2:8" s="196" customFormat="1" ht="19.5">
      <c r="B3" s="557"/>
      <c r="C3" s="557"/>
      <c r="D3" s="557"/>
      <c r="E3" s="557"/>
      <c r="F3" s="557"/>
      <c r="G3" s="557"/>
      <c r="H3" s="195"/>
    </row>
    <row r="4" spans="2:8" s="196" customFormat="1" ht="19.5">
      <c r="B4" s="1013" t="str">
        <f>+'1.3.3_RA1_ESTABILITAT_LIQUID'!B9</f>
        <v>Nom Organisme autònom / Consorci adscrit 1</v>
      </c>
      <c r="C4" s="1014"/>
      <c r="D4" s="1014"/>
      <c r="E4" s="1014"/>
      <c r="F4" s="1014"/>
      <c r="G4" s="1015"/>
      <c r="H4" s="197"/>
    </row>
    <row r="5" spans="2:8">
      <c r="B5" s="199"/>
    </row>
    <row r="6" spans="2:8" ht="25.5">
      <c r="B6" s="1021" t="s">
        <v>457</v>
      </c>
      <c r="C6" s="1022"/>
      <c r="D6" s="1022"/>
      <c r="E6" s="1022"/>
      <c r="F6" s="1023"/>
      <c r="G6" s="152" t="s">
        <v>849</v>
      </c>
    </row>
    <row r="7" spans="2:8">
      <c r="B7" s="1024" t="s">
        <v>459</v>
      </c>
      <c r="C7" s="1025"/>
      <c r="D7" s="1025"/>
      <c r="E7" s="1025"/>
      <c r="F7" s="1026"/>
      <c r="G7" s="304"/>
    </row>
    <row r="8" spans="2:8">
      <c r="B8" s="1027" t="s">
        <v>460</v>
      </c>
      <c r="C8" s="1028"/>
      <c r="D8" s="1028"/>
      <c r="E8" s="1028"/>
      <c r="F8" s="1029"/>
      <c r="G8" s="305"/>
    </row>
    <row r="9" spans="2:8">
      <c r="B9" s="1027" t="s">
        <v>461</v>
      </c>
      <c r="C9" s="1028"/>
      <c r="D9" s="1028"/>
      <c r="E9" s="1028"/>
      <c r="F9" s="1029"/>
      <c r="G9" s="305"/>
    </row>
    <row r="10" spans="2:8">
      <c r="B10" s="1027" t="s">
        <v>462</v>
      </c>
      <c r="C10" s="1028"/>
      <c r="D10" s="1028"/>
      <c r="E10" s="1028"/>
      <c r="F10" s="1029"/>
      <c r="G10" s="305"/>
    </row>
    <row r="11" spans="2:8">
      <c r="B11" s="1027" t="s">
        <v>463</v>
      </c>
      <c r="C11" s="1028"/>
      <c r="D11" s="1028"/>
      <c r="E11" s="1028"/>
      <c r="F11" s="1029"/>
      <c r="G11" s="305"/>
    </row>
    <row r="12" spans="2:8">
      <c r="B12" s="1027" t="s">
        <v>464</v>
      </c>
      <c r="C12" s="1028"/>
      <c r="D12" s="1028"/>
      <c r="E12" s="1028"/>
      <c r="F12" s="1029"/>
      <c r="G12" s="305"/>
    </row>
    <row r="13" spans="2:8">
      <c r="B13" s="1030" t="s">
        <v>465</v>
      </c>
      <c r="C13" s="1031"/>
      <c r="D13" s="1031"/>
      <c r="E13" s="1031"/>
      <c r="F13" s="1032"/>
      <c r="G13" s="306"/>
    </row>
    <row r="14" spans="2:8">
      <c r="B14" s="1021" t="s">
        <v>466</v>
      </c>
      <c r="C14" s="1022"/>
      <c r="D14" s="1022"/>
      <c r="E14" s="1022"/>
      <c r="F14" s="1023"/>
      <c r="G14" s="153">
        <f>SUM(G7:G13)</f>
        <v>0</v>
      </c>
    </row>
    <row r="15" spans="2:8">
      <c r="B15" s="154"/>
      <c r="C15" s="155"/>
    </row>
    <row r="16" spans="2:8" ht="38.25">
      <c r="B16" s="1021" t="s">
        <v>467</v>
      </c>
      <c r="C16" s="1022"/>
      <c r="D16" s="1022"/>
      <c r="E16" s="1022"/>
      <c r="F16" s="1023"/>
      <c r="G16" s="152" t="s">
        <v>850</v>
      </c>
    </row>
    <row r="17" spans="2:7">
      <c r="B17" s="1045" t="s">
        <v>469</v>
      </c>
      <c r="C17" s="1046"/>
      <c r="D17" s="1046"/>
      <c r="E17" s="1046"/>
      <c r="F17" s="1047"/>
      <c r="G17" s="304"/>
    </row>
    <row r="18" spans="2:7">
      <c r="B18" s="1033" t="s">
        <v>470</v>
      </c>
      <c r="C18" s="1034"/>
      <c r="D18" s="1034"/>
      <c r="E18" s="1034"/>
      <c r="F18" s="1035"/>
      <c r="G18" s="305"/>
    </row>
    <row r="19" spans="2:7">
      <c r="B19" s="1033" t="s">
        <v>471</v>
      </c>
      <c r="C19" s="1034"/>
      <c r="D19" s="1034"/>
      <c r="E19" s="1034"/>
      <c r="F19" s="1035"/>
      <c r="G19" s="305"/>
    </row>
    <row r="20" spans="2:7">
      <c r="B20" s="1033" t="s">
        <v>462</v>
      </c>
      <c r="C20" s="1034"/>
      <c r="D20" s="1034"/>
      <c r="E20" s="1034"/>
      <c r="F20" s="1035"/>
      <c r="G20" s="305"/>
    </row>
    <row r="21" spans="2:7">
      <c r="B21" s="1033" t="s">
        <v>473</v>
      </c>
      <c r="C21" s="1034"/>
      <c r="D21" s="1034"/>
      <c r="E21" s="1034"/>
      <c r="F21" s="1035"/>
      <c r="G21" s="305"/>
    </row>
    <row r="22" spans="2:7">
      <c r="B22" s="1036" t="s">
        <v>465</v>
      </c>
      <c r="C22" s="1037"/>
      <c r="D22" s="1037"/>
      <c r="E22" s="1037"/>
      <c r="F22" s="1038"/>
      <c r="G22" s="307"/>
    </row>
    <row r="23" spans="2:7">
      <c r="B23" s="1021" t="s">
        <v>474</v>
      </c>
      <c r="C23" s="1022"/>
      <c r="D23" s="1022"/>
      <c r="E23" s="1022"/>
      <c r="F23" s="1023"/>
      <c r="G23" s="153">
        <f>SUM(G17:G22)</f>
        <v>0</v>
      </c>
    </row>
    <row r="24" spans="2:7">
      <c r="B24" s="154"/>
      <c r="C24" s="155"/>
    </row>
    <row r="25" spans="2:7">
      <c r="B25" s="1039" t="s">
        <v>475</v>
      </c>
      <c r="C25" s="1040"/>
      <c r="D25" s="1040"/>
      <c r="E25" s="1040"/>
      <c r="F25" s="1041"/>
      <c r="G25" s="202">
        <f>+G14-G23</f>
        <v>0</v>
      </c>
    </row>
    <row r="27" spans="2:7">
      <c r="B27" s="1118" t="s">
        <v>476</v>
      </c>
      <c r="C27" s="1119"/>
      <c r="D27" s="1119"/>
      <c r="E27" s="1119"/>
      <c r="F27" s="1120"/>
      <c r="G27" s="212" t="s">
        <v>477</v>
      </c>
    </row>
    <row r="28" spans="2:7">
      <c r="B28" s="1051" t="s">
        <v>478</v>
      </c>
      <c r="C28" s="1052"/>
      <c r="D28" s="1052"/>
      <c r="E28" s="1052"/>
      <c r="F28" s="1053"/>
      <c r="G28" s="276">
        <f>+G86</f>
        <v>0</v>
      </c>
    </row>
    <row r="29" spans="2:7">
      <c r="B29" s="1048" t="s">
        <v>479</v>
      </c>
      <c r="C29" s="1049"/>
      <c r="D29" s="1049"/>
      <c r="E29" s="1049"/>
      <c r="F29" s="1050"/>
      <c r="G29" s="277">
        <v>0</v>
      </c>
    </row>
    <row r="30" spans="2:7">
      <c r="B30" s="1048" t="s">
        <v>480</v>
      </c>
      <c r="C30" s="1049"/>
      <c r="D30" s="1049"/>
      <c r="E30" s="1049"/>
      <c r="F30" s="1050"/>
      <c r="G30" s="277">
        <f>+G101</f>
        <v>0</v>
      </c>
    </row>
    <row r="31" spans="2:7">
      <c r="B31" s="1048" t="s">
        <v>481</v>
      </c>
      <c r="C31" s="1049"/>
      <c r="D31" s="1049"/>
      <c r="E31" s="1049"/>
      <c r="F31" s="1050"/>
      <c r="G31" s="277">
        <v>0</v>
      </c>
    </row>
    <row r="32" spans="2:7">
      <c r="B32" s="1048" t="s">
        <v>482</v>
      </c>
      <c r="C32" s="1049"/>
      <c r="D32" s="1049"/>
      <c r="E32" s="1049"/>
      <c r="F32" s="1050"/>
      <c r="G32" s="277">
        <f>+G111</f>
        <v>0</v>
      </c>
    </row>
    <row r="33" spans="2:7">
      <c r="B33" s="1048" t="s">
        <v>483</v>
      </c>
      <c r="C33" s="1049"/>
      <c r="D33" s="1049"/>
      <c r="E33" s="1049"/>
      <c r="F33" s="1050"/>
      <c r="G33" s="277">
        <f>+G116</f>
        <v>0</v>
      </c>
    </row>
    <row r="34" spans="2:7">
      <c r="B34" s="1048" t="s">
        <v>484</v>
      </c>
      <c r="C34" s="1049"/>
      <c r="D34" s="1049"/>
      <c r="E34" s="1049"/>
      <c r="F34" s="1050"/>
      <c r="G34" s="277">
        <f>+G121</f>
        <v>0</v>
      </c>
    </row>
    <row r="35" spans="2:7">
      <c r="B35" s="1048" t="s">
        <v>485</v>
      </c>
      <c r="C35" s="1049"/>
      <c r="D35" s="1049"/>
      <c r="E35" s="1049"/>
      <c r="F35" s="1050"/>
      <c r="G35" s="277">
        <f>+G128</f>
        <v>0</v>
      </c>
    </row>
    <row r="36" spans="2:7">
      <c r="B36" s="1048" t="s">
        <v>486</v>
      </c>
      <c r="C36" s="1049"/>
      <c r="D36" s="1049"/>
      <c r="E36" s="1049"/>
      <c r="F36" s="1050"/>
      <c r="G36" s="277">
        <f>+G133</f>
        <v>0</v>
      </c>
    </row>
    <row r="37" spans="2:7">
      <c r="B37" s="1048" t="s">
        <v>487</v>
      </c>
      <c r="C37" s="1049"/>
      <c r="D37" s="1049"/>
      <c r="E37" s="1049"/>
      <c r="F37" s="1050"/>
      <c r="G37" s="277">
        <f>+G144</f>
        <v>0</v>
      </c>
    </row>
    <row r="38" spans="2:7">
      <c r="B38" s="1048" t="s">
        <v>488</v>
      </c>
      <c r="C38" s="1049"/>
      <c r="D38" s="1049"/>
      <c r="E38" s="1049"/>
      <c r="F38" s="1050"/>
      <c r="G38" s="277">
        <f>+G150</f>
        <v>0</v>
      </c>
    </row>
    <row r="39" spans="2:7">
      <c r="B39" s="1048" t="s">
        <v>489</v>
      </c>
      <c r="C39" s="1049"/>
      <c r="D39" s="1049"/>
      <c r="E39" s="1049"/>
      <c r="F39" s="1050"/>
      <c r="G39" s="277">
        <f>+G156</f>
        <v>0</v>
      </c>
    </row>
    <row r="40" spans="2:7">
      <c r="B40" s="1048" t="s">
        <v>490</v>
      </c>
      <c r="C40" s="1049"/>
      <c r="D40" s="1049"/>
      <c r="E40" s="1049"/>
      <c r="F40" s="1050"/>
      <c r="G40" s="277">
        <f>+G162</f>
        <v>0</v>
      </c>
    </row>
    <row r="41" spans="2:7">
      <c r="B41" s="1048" t="s">
        <v>491</v>
      </c>
      <c r="C41" s="1049"/>
      <c r="D41" s="1049"/>
      <c r="E41" s="1049"/>
      <c r="F41" s="1050"/>
      <c r="G41" s="277">
        <f>+G168</f>
        <v>0</v>
      </c>
    </row>
    <row r="42" spans="2:7">
      <c r="B42" s="1048" t="s">
        <v>492</v>
      </c>
      <c r="C42" s="1049"/>
      <c r="D42" s="1049"/>
      <c r="E42" s="1049"/>
      <c r="F42" s="1050"/>
      <c r="G42" s="277">
        <f>+G174</f>
        <v>0</v>
      </c>
    </row>
    <row r="43" spans="2:7">
      <c r="B43" s="1048" t="s">
        <v>493</v>
      </c>
      <c r="C43" s="1049"/>
      <c r="D43" s="1049"/>
      <c r="E43" s="1049"/>
      <c r="F43" s="1050"/>
      <c r="G43" s="277">
        <f>+G181</f>
        <v>0</v>
      </c>
    </row>
    <row r="44" spans="2:7">
      <c r="B44" s="1048" t="s">
        <v>494</v>
      </c>
      <c r="C44" s="1049"/>
      <c r="D44" s="1049"/>
      <c r="E44" s="1049"/>
      <c r="F44" s="1050"/>
      <c r="G44" s="277">
        <f>+G188</f>
        <v>0</v>
      </c>
    </row>
    <row r="45" spans="2:7">
      <c r="B45" s="1048" t="s">
        <v>495</v>
      </c>
      <c r="C45" s="1049"/>
      <c r="D45" s="1049"/>
      <c r="E45" s="1049"/>
      <c r="F45" s="1050"/>
      <c r="G45" s="277">
        <f>+G193</f>
        <v>0</v>
      </c>
    </row>
    <row r="46" spans="2:7">
      <c r="B46" s="1048" t="s">
        <v>496</v>
      </c>
      <c r="C46" s="1049"/>
      <c r="D46" s="1049"/>
      <c r="E46" s="1049"/>
      <c r="F46" s="1050"/>
      <c r="G46" s="277">
        <f>+G199</f>
        <v>0</v>
      </c>
    </row>
    <row r="47" spans="2:7">
      <c r="B47" s="1048" t="s">
        <v>497</v>
      </c>
      <c r="C47" s="1049"/>
      <c r="D47" s="1049"/>
      <c r="E47" s="1049"/>
      <c r="F47" s="1050"/>
      <c r="G47" s="277">
        <f>+G208</f>
        <v>0</v>
      </c>
    </row>
    <row r="48" spans="2:7">
      <c r="B48" s="278" t="s">
        <v>498</v>
      </c>
      <c r="C48" s="279"/>
      <c r="D48" s="279"/>
      <c r="E48" s="279"/>
      <c r="F48" s="280"/>
      <c r="G48" s="281">
        <f>+G217</f>
        <v>0</v>
      </c>
    </row>
    <row r="49" spans="2:8">
      <c r="B49" s="1054" t="s">
        <v>499</v>
      </c>
      <c r="C49" s="1055"/>
      <c r="D49" s="1055"/>
      <c r="E49" s="1055"/>
      <c r="F49" s="1056"/>
      <c r="G49" s="282">
        <f>SUM(G28:G48)</f>
        <v>0</v>
      </c>
    </row>
    <row r="51" spans="2:8">
      <c r="B51" s="1054" t="s">
        <v>500</v>
      </c>
      <c r="C51" s="1055"/>
      <c r="D51" s="1055"/>
      <c r="E51" s="1055"/>
      <c r="F51" s="1056"/>
      <c r="G51" s="282">
        <f>+G229</f>
        <v>0</v>
      </c>
    </row>
    <row r="53" spans="2:8">
      <c r="B53" s="1001" t="s">
        <v>501</v>
      </c>
      <c r="C53" s="1002"/>
      <c r="D53" s="1002"/>
      <c r="E53" s="1002"/>
      <c r="F53" s="1003"/>
      <c r="G53" s="157">
        <f>+G25+G49+G51</f>
        <v>0</v>
      </c>
    </row>
    <row r="57" spans="2:8" s="168" customFormat="1" ht="15.75">
      <c r="B57" s="991" t="s">
        <v>502</v>
      </c>
      <c r="C57" s="991"/>
      <c r="D57" s="991"/>
      <c r="E57" s="991"/>
      <c r="F57" s="991"/>
      <c r="G57" s="991"/>
      <c r="H57" s="203"/>
    </row>
    <row r="59" spans="2:8">
      <c r="B59" s="204" t="s">
        <v>503</v>
      </c>
      <c r="C59" s="204"/>
      <c r="D59" s="204"/>
      <c r="E59" s="204"/>
      <c r="F59" s="204"/>
      <c r="G59" s="204"/>
    </row>
    <row r="60" spans="2:8" ht="38.25">
      <c r="B60" s="799" t="s">
        <v>504</v>
      </c>
      <c r="C60" s="799" t="s">
        <v>849</v>
      </c>
      <c r="D60" s="799" t="s">
        <v>851</v>
      </c>
      <c r="E60" s="799" t="s">
        <v>852</v>
      </c>
      <c r="F60" s="799" t="s">
        <v>853</v>
      </c>
      <c r="G60" s="799" t="s">
        <v>509</v>
      </c>
    </row>
    <row r="61" spans="2:8">
      <c r="B61" s="396" t="s">
        <v>510</v>
      </c>
      <c r="C61" s="327"/>
      <c r="D61" s="327"/>
      <c r="E61" s="327"/>
      <c r="F61" s="397">
        <f t="shared" ref="F61:F67" si="0">+D61+E61</f>
        <v>0</v>
      </c>
      <c r="G61" s="284">
        <f t="shared" ref="G61:G67" si="1">+F61-C61</f>
        <v>0</v>
      </c>
    </row>
    <row r="62" spans="2:8">
      <c r="B62" s="398" t="s">
        <v>511</v>
      </c>
      <c r="C62" s="328"/>
      <c r="D62" s="328"/>
      <c r="E62" s="328"/>
      <c r="F62" s="399">
        <f t="shared" si="0"/>
        <v>0</v>
      </c>
      <c r="G62" s="284">
        <f t="shared" si="1"/>
        <v>0</v>
      </c>
    </row>
    <row r="63" spans="2:8">
      <c r="B63" s="398" t="s">
        <v>512</v>
      </c>
      <c r="C63" s="328"/>
      <c r="D63" s="328"/>
      <c r="E63" s="328"/>
      <c r="F63" s="399">
        <f t="shared" si="0"/>
        <v>0</v>
      </c>
      <c r="G63" s="284">
        <f t="shared" si="1"/>
        <v>0</v>
      </c>
    </row>
    <row r="64" spans="2:8">
      <c r="B64" s="398" t="s">
        <v>513</v>
      </c>
      <c r="C64" s="328"/>
      <c r="D64" s="328"/>
      <c r="E64" s="328"/>
      <c r="F64" s="399">
        <f t="shared" si="0"/>
        <v>0</v>
      </c>
      <c r="G64" s="284">
        <f t="shared" si="1"/>
        <v>0</v>
      </c>
    </row>
    <row r="65" spans="2:7">
      <c r="B65" s="398" t="s">
        <v>514</v>
      </c>
      <c r="C65" s="328"/>
      <c r="D65" s="328"/>
      <c r="E65" s="328"/>
      <c r="F65" s="399">
        <f t="shared" si="0"/>
        <v>0</v>
      </c>
      <c r="G65" s="284">
        <f t="shared" si="1"/>
        <v>0</v>
      </c>
    </row>
    <row r="66" spans="2:7">
      <c r="B66" s="398" t="s">
        <v>515</v>
      </c>
      <c r="C66" s="328"/>
      <c r="D66" s="328"/>
      <c r="E66" s="328"/>
      <c r="F66" s="399">
        <f t="shared" si="0"/>
        <v>0</v>
      </c>
      <c r="G66" s="284">
        <f t="shared" si="1"/>
        <v>0</v>
      </c>
    </row>
    <row r="67" spans="2:7">
      <c r="B67" s="400" t="s">
        <v>516</v>
      </c>
      <c r="C67" s="330"/>
      <c r="D67" s="330"/>
      <c r="E67" s="330"/>
      <c r="F67" s="401">
        <f t="shared" si="0"/>
        <v>0</v>
      </c>
      <c r="G67" s="284">
        <f t="shared" si="1"/>
        <v>0</v>
      </c>
    </row>
    <row r="68" spans="2:7">
      <c r="B68" s="402" t="s">
        <v>517</v>
      </c>
      <c r="C68" s="202">
        <f>SUM(C61:C67)</f>
        <v>0</v>
      </c>
      <c r="D68" s="202">
        <f t="shared" ref="D68:G68" si="2">SUM(D61:D67)</f>
        <v>0</v>
      </c>
      <c r="E68" s="202">
        <f t="shared" si="2"/>
        <v>0</v>
      </c>
      <c r="F68" s="202">
        <f t="shared" si="2"/>
        <v>0</v>
      </c>
      <c r="G68" s="202">
        <f t="shared" si="2"/>
        <v>0</v>
      </c>
    </row>
    <row r="69" spans="2:7">
      <c r="B69" s="396" t="s">
        <v>518</v>
      </c>
      <c r="C69" s="327"/>
      <c r="D69" s="327"/>
      <c r="E69" s="327"/>
      <c r="F69" s="397">
        <f t="shared" ref="F69:F74" si="3">+D69+E69</f>
        <v>0</v>
      </c>
      <c r="G69" s="284">
        <f t="shared" ref="G69:G74" si="4">+F69-C69</f>
        <v>0</v>
      </c>
    </row>
    <row r="70" spans="2:7">
      <c r="B70" s="398" t="s">
        <v>519</v>
      </c>
      <c r="C70" s="328"/>
      <c r="D70" s="328"/>
      <c r="E70" s="328"/>
      <c r="F70" s="399">
        <f t="shared" si="3"/>
        <v>0</v>
      </c>
      <c r="G70" s="284">
        <f t="shared" si="4"/>
        <v>0</v>
      </c>
    </row>
    <row r="71" spans="2:7" ht="14.25" customHeight="1">
      <c r="B71" s="398" t="s">
        <v>520</v>
      </c>
      <c r="C71" s="328"/>
      <c r="D71" s="328"/>
      <c r="E71" s="328"/>
      <c r="F71" s="399">
        <f t="shared" si="3"/>
        <v>0</v>
      </c>
      <c r="G71" s="284">
        <f t="shared" si="4"/>
        <v>0</v>
      </c>
    </row>
    <row r="72" spans="2:7">
      <c r="B72" s="398" t="s">
        <v>521</v>
      </c>
      <c r="C72" s="328"/>
      <c r="D72" s="328"/>
      <c r="E72" s="328"/>
      <c r="F72" s="399">
        <f t="shared" si="3"/>
        <v>0</v>
      </c>
      <c r="G72" s="284">
        <f t="shared" si="4"/>
        <v>0</v>
      </c>
    </row>
    <row r="73" spans="2:7">
      <c r="B73" s="398" t="s">
        <v>522</v>
      </c>
      <c r="C73" s="328"/>
      <c r="D73" s="328"/>
      <c r="E73" s="328"/>
      <c r="F73" s="399">
        <f t="shared" si="3"/>
        <v>0</v>
      </c>
      <c r="G73" s="284">
        <f t="shared" si="4"/>
        <v>0</v>
      </c>
    </row>
    <row r="74" spans="2:7">
      <c r="B74" s="400" t="s">
        <v>523</v>
      </c>
      <c r="C74" s="330"/>
      <c r="D74" s="330"/>
      <c r="E74" s="330"/>
      <c r="F74" s="401">
        <f t="shared" si="3"/>
        <v>0</v>
      </c>
      <c r="G74" s="284">
        <f t="shared" si="4"/>
        <v>0</v>
      </c>
    </row>
    <row r="75" spans="2:7">
      <c r="B75" s="402" t="s">
        <v>524</v>
      </c>
      <c r="C75" s="202">
        <f>SUM(C69:C74)</f>
        <v>0</v>
      </c>
      <c r="D75" s="202">
        <f t="shared" ref="D75:G75" si="5">SUM(D69:D74)</f>
        <v>0</v>
      </c>
      <c r="E75" s="202">
        <f t="shared" si="5"/>
        <v>0</v>
      </c>
      <c r="F75" s="202">
        <f t="shared" si="5"/>
        <v>0</v>
      </c>
      <c r="G75" s="202">
        <f t="shared" si="5"/>
        <v>0</v>
      </c>
    </row>
    <row r="76" spans="2:7">
      <c r="B76" s="396" t="s">
        <v>525</v>
      </c>
      <c r="C76" s="327"/>
      <c r="D76" s="327"/>
      <c r="E76" s="327"/>
      <c r="F76" s="397">
        <f>+D76+E76</f>
        <v>0</v>
      </c>
      <c r="G76" s="284">
        <f t="shared" ref="G76:G84" si="6">+F76-C76</f>
        <v>0</v>
      </c>
    </row>
    <row r="77" spans="2:7">
      <c r="B77" s="398" t="s">
        <v>526</v>
      </c>
      <c r="C77" s="328"/>
      <c r="D77" s="328"/>
      <c r="E77" s="328"/>
      <c r="F77" s="399">
        <f>+D77+E77</f>
        <v>0</v>
      </c>
      <c r="G77" s="284">
        <f t="shared" si="6"/>
        <v>0</v>
      </c>
    </row>
    <row r="78" spans="2:7">
      <c r="B78" s="398" t="s">
        <v>527</v>
      </c>
      <c r="C78" s="328"/>
      <c r="D78" s="328"/>
      <c r="E78" s="328"/>
      <c r="F78" s="399">
        <f t="shared" ref="F78:F84" si="7">+D78+E78</f>
        <v>0</v>
      </c>
      <c r="G78" s="284">
        <f t="shared" si="6"/>
        <v>0</v>
      </c>
    </row>
    <row r="79" spans="2:7">
      <c r="B79" s="398" t="s">
        <v>528</v>
      </c>
      <c r="C79" s="328"/>
      <c r="D79" s="328"/>
      <c r="E79" s="328"/>
      <c r="F79" s="399">
        <f t="shared" si="7"/>
        <v>0</v>
      </c>
      <c r="G79" s="284">
        <f t="shared" si="6"/>
        <v>0</v>
      </c>
    </row>
    <row r="80" spans="2:7">
      <c r="B80" s="398" t="s">
        <v>529</v>
      </c>
      <c r="C80" s="328"/>
      <c r="D80" s="328"/>
      <c r="E80" s="328"/>
      <c r="F80" s="399">
        <f t="shared" si="7"/>
        <v>0</v>
      </c>
      <c r="G80" s="284">
        <f t="shared" si="6"/>
        <v>0</v>
      </c>
    </row>
    <row r="81" spans="2:8">
      <c r="B81" s="398" t="s">
        <v>530</v>
      </c>
      <c r="C81" s="328"/>
      <c r="D81" s="328"/>
      <c r="E81" s="328"/>
      <c r="F81" s="399">
        <f t="shared" si="7"/>
        <v>0</v>
      </c>
      <c r="G81" s="284">
        <f t="shared" si="6"/>
        <v>0</v>
      </c>
    </row>
    <row r="82" spans="2:8">
      <c r="B82" s="403" t="s">
        <v>531</v>
      </c>
      <c r="C82" s="329"/>
      <c r="D82" s="329"/>
      <c r="E82" s="329"/>
      <c r="F82" s="399">
        <f t="shared" si="7"/>
        <v>0</v>
      </c>
      <c r="G82" s="284">
        <f t="shared" si="6"/>
        <v>0</v>
      </c>
    </row>
    <row r="83" spans="2:8">
      <c r="B83" s="403" t="s">
        <v>532</v>
      </c>
      <c r="C83" s="329"/>
      <c r="D83" s="329"/>
      <c r="E83" s="329"/>
      <c r="F83" s="399">
        <f t="shared" si="7"/>
        <v>0</v>
      </c>
      <c r="G83" s="284">
        <f t="shared" si="6"/>
        <v>0</v>
      </c>
    </row>
    <row r="84" spans="2:8">
      <c r="B84" s="400" t="s">
        <v>533</v>
      </c>
      <c r="C84" s="330"/>
      <c r="D84" s="330"/>
      <c r="E84" s="330"/>
      <c r="F84" s="399">
        <f t="shared" si="7"/>
        <v>0</v>
      </c>
      <c r="G84" s="284">
        <f t="shared" si="6"/>
        <v>0</v>
      </c>
    </row>
    <row r="85" spans="2:8">
      <c r="B85" s="402" t="s">
        <v>534</v>
      </c>
      <c r="C85" s="202">
        <f>SUM(C76:C84)</f>
        <v>0</v>
      </c>
      <c r="D85" s="202">
        <f>SUM(D76:D84)</f>
        <v>0</v>
      </c>
      <c r="E85" s="202">
        <f>SUM(E76:E84)</f>
        <v>0</v>
      </c>
      <c r="F85" s="202">
        <f>SUM(F76:F84)</f>
        <v>0</v>
      </c>
      <c r="G85" s="202">
        <f>SUM(G76:G84)</f>
        <v>0</v>
      </c>
    </row>
    <row r="86" spans="2:8">
      <c r="B86" s="402" t="s">
        <v>369</v>
      </c>
      <c r="C86" s="202">
        <f>+C68+C75+C85</f>
        <v>0</v>
      </c>
      <c r="D86" s="202">
        <f>+D68+D75+D85</f>
        <v>0</v>
      </c>
      <c r="E86" s="202">
        <f>+E68+E75+E85</f>
        <v>0</v>
      </c>
      <c r="F86" s="202">
        <f>+F68+F75+F85</f>
        <v>0</v>
      </c>
      <c r="G86" s="202">
        <f>+G68+G75+G85</f>
        <v>0</v>
      </c>
    </row>
    <row r="88" spans="2:8">
      <c r="B88" s="204" t="s">
        <v>535</v>
      </c>
      <c r="C88" s="204"/>
      <c r="D88" s="204"/>
      <c r="E88" s="204"/>
    </row>
    <row r="89" spans="2:8">
      <c r="B89" s="207" t="s">
        <v>891</v>
      </c>
      <c r="C89" s="207"/>
      <c r="D89" s="207"/>
      <c r="E89" s="207"/>
      <c r="F89" s="207"/>
      <c r="G89" s="207"/>
      <c r="H89" s="207"/>
    </row>
    <row r="91" spans="2:8">
      <c r="B91" s="204" t="s">
        <v>539</v>
      </c>
      <c r="C91" s="204"/>
      <c r="D91" s="204"/>
      <c r="E91" s="204"/>
    </row>
    <row r="92" spans="2:8" ht="25.5">
      <c r="B92" s="1057" t="s">
        <v>368</v>
      </c>
      <c r="C92" s="1058"/>
      <c r="D92" s="1059"/>
      <c r="E92" s="799" t="s">
        <v>854</v>
      </c>
      <c r="F92" s="799" t="s">
        <v>855</v>
      </c>
      <c r="G92" s="799" t="s">
        <v>509</v>
      </c>
    </row>
    <row r="93" spans="2:8">
      <c r="B93" s="1060" t="s">
        <v>541</v>
      </c>
      <c r="C93" s="1061"/>
      <c r="D93" s="1062"/>
      <c r="E93" s="327"/>
      <c r="F93" s="327"/>
      <c r="G93" s="298">
        <f t="shared" ref="G93:G100" si="8">+E93-F93</f>
        <v>0</v>
      </c>
    </row>
    <row r="94" spans="2:8">
      <c r="B94" s="1063" t="s">
        <v>542</v>
      </c>
      <c r="C94" s="1064"/>
      <c r="D94" s="1065"/>
      <c r="E94" s="328"/>
      <c r="F94" s="328"/>
      <c r="G94" s="284">
        <f t="shared" si="8"/>
        <v>0</v>
      </c>
    </row>
    <row r="95" spans="2:8">
      <c r="B95" s="1063" t="s">
        <v>543</v>
      </c>
      <c r="C95" s="1064"/>
      <c r="D95" s="1065"/>
      <c r="E95" s="328"/>
      <c r="F95" s="328"/>
      <c r="G95" s="284">
        <f t="shared" si="8"/>
        <v>0</v>
      </c>
    </row>
    <row r="96" spans="2:8">
      <c r="B96" s="1063" t="s">
        <v>544</v>
      </c>
      <c r="C96" s="1064"/>
      <c r="D96" s="1065"/>
      <c r="E96" s="328"/>
      <c r="F96" s="328"/>
      <c r="G96" s="284">
        <f t="shared" si="8"/>
        <v>0</v>
      </c>
    </row>
    <row r="97" spans="2:8">
      <c r="B97" s="1063" t="s">
        <v>545</v>
      </c>
      <c r="C97" s="1064"/>
      <c r="D97" s="1065"/>
      <c r="E97" s="328"/>
      <c r="F97" s="328"/>
      <c r="G97" s="284">
        <f t="shared" si="8"/>
        <v>0</v>
      </c>
    </row>
    <row r="98" spans="2:8">
      <c r="B98" s="1063" t="s">
        <v>546</v>
      </c>
      <c r="C98" s="1064"/>
      <c r="D98" s="1065"/>
      <c r="E98" s="328"/>
      <c r="F98" s="328"/>
      <c r="G98" s="284">
        <f t="shared" si="8"/>
        <v>0</v>
      </c>
    </row>
    <row r="99" spans="2:8">
      <c r="B99" s="1063" t="s">
        <v>547</v>
      </c>
      <c r="C99" s="1064"/>
      <c r="D99" s="1065"/>
      <c r="E99" s="328"/>
      <c r="F99" s="328"/>
      <c r="G99" s="284">
        <f t="shared" si="8"/>
        <v>0</v>
      </c>
    </row>
    <row r="100" spans="2:8">
      <c r="B100" s="1066" t="s">
        <v>548</v>
      </c>
      <c r="C100" s="1067"/>
      <c r="D100" s="1068"/>
      <c r="E100" s="330"/>
      <c r="F100" s="330"/>
      <c r="G100" s="299">
        <f t="shared" si="8"/>
        <v>0</v>
      </c>
    </row>
    <row r="101" spans="2:8">
      <c r="B101" s="998" t="s">
        <v>369</v>
      </c>
      <c r="C101" s="999"/>
      <c r="D101" s="1000"/>
      <c r="E101" s="202">
        <f>SUM(E93:E100)</f>
        <v>0</v>
      </c>
      <c r="F101" s="202">
        <f>SUM(F93:F100)</f>
        <v>0</v>
      </c>
      <c r="G101" s="202">
        <f>SUM(G93:G100)</f>
        <v>0</v>
      </c>
    </row>
    <row r="103" spans="2:8">
      <c r="B103" s="204" t="s">
        <v>549</v>
      </c>
      <c r="C103" s="404"/>
      <c r="D103" s="404"/>
      <c r="E103" s="404"/>
      <c r="F103" s="404"/>
      <c r="G103" s="404"/>
      <c r="H103" s="404"/>
    </row>
    <row r="104" spans="2:8">
      <c r="B104" s="207" t="s">
        <v>856</v>
      </c>
      <c r="C104" s="207"/>
      <c r="D104" s="207"/>
      <c r="E104" s="207"/>
      <c r="F104" s="207"/>
      <c r="G104" s="207"/>
      <c r="H104" s="207"/>
    </row>
    <row r="106" spans="2:8">
      <c r="B106" s="204" t="s">
        <v>572</v>
      </c>
      <c r="C106" s="404"/>
      <c r="D106" s="404"/>
      <c r="E106" s="404"/>
    </row>
    <row r="107" spans="2:8" ht="63.75">
      <c r="B107" s="1057" t="s">
        <v>368</v>
      </c>
      <c r="C107" s="1058"/>
      <c r="D107" s="1059"/>
      <c r="E107" s="799" t="s">
        <v>857</v>
      </c>
      <c r="F107" s="799" t="s">
        <v>858</v>
      </c>
      <c r="G107" s="799" t="s">
        <v>509</v>
      </c>
    </row>
    <row r="108" spans="2:8">
      <c r="B108" s="1094"/>
      <c r="C108" s="1095"/>
      <c r="D108" s="1096"/>
      <c r="E108" s="437"/>
      <c r="F108" s="437"/>
      <c r="G108" s="406">
        <f t="shared" ref="G108:G109" si="9">+E108-F108</f>
        <v>0</v>
      </c>
    </row>
    <row r="109" spans="2:8">
      <c r="B109" s="1121"/>
      <c r="C109" s="1122"/>
      <c r="D109" s="1123"/>
      <c r="E109" s="438"/>
      <c r="F109" s="438"/>
      <c r="G109" s="407">
        <f t="shared" si="9"/>
        <v>0</v>
      </c>
    </row>
    <row r="110" spans="2:8">
      <c r="B110" s="1124"/>
      <c r="C110" s="1125"/>
      <c r="D110" s="1126"/>
      <c r="E110" s="419"/>
      <c r="F110" s="419"/>
      <c r="G110" s="798">
        <f>+E110-F110</f>
        <v>0</v>
      </c>
    </row>
    <row r="111" spans="2:8">
      <c r="B111" s="998" t="s">
        <v>369</v>
      </c>
      <c r="C111" s="999"/>
      <c r="D111" s="1000"/>
      <c r="E111" s="408">
        <f>SUM(E108:E110)</f>
        <v>0</v>
      </c>
      <c r="F111" s="408">
        <f t="shared" ref="F111:G111" si="10">SUM(F108:F110)</f>
        <v>0</v>
      </c>
      <c r="G111" s="408">
        <f t="shared" si="10"/>
        <v>0</v>
      </c>
    </row>
    <row r="112" spans="2:8">
      <c r="B112" s="207"/>
      <c r="C112" s="207"/>
      <c r="D112" s="207"/>
      <c r="E112" s="207"/>
    </row>
    <row r="113" spans="2:7">
      <c r="B113" s="204" t="s">
        <v>575</v>
      </c>
    </row>
    <row r="114" spans="2:7">
      <c r="B114" s="1057" t="s">
        <v>368</v>
      </c>
      <c r="C114" s="1058"/>
      <c r="D114" s="1058"/>
      <c r="E114" s="1059"/>
      <c r="F114" s="799" t="s">
        <v>477</v>
      </c>
      <c r="G114" s="799" t="s">
        <v>509</v>
      </c>
    </row>
    <row r="115" spans="2:7">
      <c r="B115" s="1106" t="s">
        <v>859</v>
      </c>
      <c r="C115" s="1107"/>
      <c r="D115" s="1107"/>
      <c r="E115" s="1108"/>
      <c r="F115" s="439"/>
      <c r="G115" s="410">
        <f>-F115</f>
        <v>0</v>
      </c>
    </row>
    <row r="116" spans="2:7">
      <c r="B116" s="998" t="s">
        <v>369</v>
      </c>
      <c r="C116" s="999"/>
      <c r="D116" s="999"/>
      <c r="E116" s="999"/>
      <c r="F116" s="1000"/>
      <c r="G116" s="202">
        <f>+G115</f>
        <v>0</v>
      </c>
    </row>
    <row r="118" spans="2:7">
      <c r="B118" s="204" t="s">
        <v>577</v>
      </c>
      <c r="C118" s="204"/>
      <c r="D118" s="204"/>
      <c r="E118" s="204"/>
    </row>
    <row r="119" spans="2:7">
      <c r="B119" s="1057" t="s">
        <v>368</v>
      </c>
      <c r="C119" s="1058"/>
      <c r="D119" s="1058"/>
      <c r="E119" s="1059"/>
      <c r="F119" s="799" t="s">
        <v>477</v>
      </c>
      <c r="G119" s="799" t="s">
        <v>509</v>
      </c>
    </row>
    <row r="120" spans="2:7" ht="25.5" customHeight="1">
      <c r="B120" s="1075" t="s">
        <v>860</v>
      </c>
      <c r="C120" s="1076"/>
      <c r="D120" s="1076"/>
      <c r="E120" s="1077"/>
      <c r="F120" s="439"/>
      <c r="G120" s="412">
        <f>-F120</f>
        <v>0</v>
      </c>
    </row>
    <row r="121" spans="2:7">
      <c r="B121" s="998" t="s">
        <v>369</v>
      </c>
      <c r="C121" s="999"/>
      <c r="D121" s="999"/>
      <c r="E121" s="999"/>
      <c r="F121" s="1000"/>
      <c r="G121" s="202">
        <f>+G120</f>
        <v>0</v>
      </c>
    </row>
    <row r="123" spans="2:7">
      <c r="B123" s="204" t="s">
        <v>579</v>
      </c>
      <c r="C123" s="204"/>
      <c r="D123" s="204"/>
      <c r="E123" s="204"/>
    </row>
    <row r="124" spans="2:7" ht="76.5">
      <c r="B124" s="799" t="s">
        <v>368</v>
      </c>
      <c r="C124" s="799" t="s">
        <v>861</v>
      </c>
      <c r="D124" s="799" t="s">
        <v>581</v>
      </c>
      <c r="E124" s="799" t="s">
        <v>582</v>
      </c>
      <c r="F124" s="799" t="s">
        <v>862</v>
      </c>
      <c r="G124" s="799" t="s">
        <v>509</v>
      </c>
    </row>
    <row r="125" spans="2:7">
      <c r="B125" s="331"/>
      <c r="C125" s="327"/>
      <c r="D125" s="327"/>
      <c r="E125" s="413">
        <f>+C125*D125/100</f>
        <v>0</v>
      </c>
      <c r="F125" s="327"/>
      <c r="G125" s="298">
        <f>+E125-F125</f>
        <v>0</v>
      </c>
    </row>
    <row r="126" spans="2:7">
      <c r="B126" s="333"/>
      <c r="C126" s="328"/>
      <c r="D126" s="328"/>
      <c r="E126" s="414">
        <f t="shared" ref="E126:E127" si="11">+C126*D126/100</f>
        <v>0</v>
      </c>
      <c r="F126" s="328"/>
      <c r="G126" s="284">
        <f>+E126-F126</f>
        <v>0</v>
      </c>
    </row>
    <row r="127" spans="2:7">
      <c r="B127" s="335"/>
      <c r="C127" s="330"/>
      <c r="D127" s="330"/>
      <c r="E127" s="415">
        <f t="shared" si="11"/>
        <v>0</v>
      </c>
      <c r="F127" s="330"/>
      <c r="G127" s="299">
        <f>+E127-F127</f>
        <v>0</v>
      </c>
    </row>
    <row r="128" spans="2:7">
      <c r="B128" s="402" t="s">
        <v>369</v>
      </c>
      <c r="C128" s="202">
        <f>SUM(C125:C127)</f>
        <v>0</v>
      </c>
      <c r="D128" s="202"/>
      <c r="E128" s="202">
        <f>SUM(E125:E127)</f>
        <v>0</v>
      </c>
      <c r="F128" s="202">
        <f>SUM(F125:F127)</f>
        <v>0</v>
      </c>
      <c r="G128" s="202">
        <f>SUM(G125:G127)</f>
        <v>0</v>
      </c>
    </row>
    <row r="130" spans="2:7">
      <c r="B130" s="204" t="s">
        <v>583</v>
      </c>
      <c r="C130" s="204"/>
      <c r="D130" s="204"/>
      <c r="E130" s="204"/>
    </row>
    <row r="131" spans="2:7" ht="63.75">
      <c r="B131" s="1101" t="s">
        <v>368</v>
      </c>
      <c r="C131" s="1101"/>
      <c r="D131" s="1101"/>
      <c r="E131" s="799" t="s">
        <v>863</v>
      </c>
      <c r="F131" s="799" t="s">
        <v>864</v>
      </c>
      <c r="G131" s="799" t="s">
        <v>509</v>
      </c>
    </row>
    <row r="132" spans="2:7">
      <c r="B132" s="1102" t="s">
        <v>865</v>
      </c>
      <c r="C132" s="1102"/>
      <c r="D132" s="1102"/>
      <c r="E132" s="332"/>
      <c r="F132" s="332"/>
      <c r="G132" s="406">
        <f>-E132+F132</f>
        <v>0</v>
      </c>
    </row>
    <row r="133" spans="2:7">
      <c r="B133" s="1101" t="s">
        <v>369</v>
      </c>
      <c r="C133" s="1101"/>
      <c r="D133" s="1101"/>
      <c r="E133" s="262">
        <f>+E132</f>
        <v>0</v>
      </c>
      <c r="F133" s="262">
        <f>+F132</f>
        <v>0</v>
      </c>
      <c r="G133" s="408">
        <f>+G132</f>
        <v>0</v>
      </c>
    </row>
    <row r="135" spans="2:7">
      <c r="B135" s="204" t="s">
        <v>587</v>
      </c>
      <c r="C135" s="199"/>
      <c r="D135" s="199"/>
      <c r="E135" s="199"/>
    </row>
    <row r="136" spans="2:7">
      <c r="B136" s="1057" t="s">
        <v>368</v>
      </c>
      <c r="C136" s="1058"/>
      <c r="D136" s="1058"/>
      <c r="E136" s="1059"/>
      <c r="F136" s="799" t="s">
        <v>477</v>
      </c>
      <c r="G136" s="799" t="s">
        <v>509</v>
      </c>
    </row>
    <row r="137" spans="2:7" ht="12" customHeight="1">
      <c r="B137" s="214" t="s">
        <v>588</v>
      </c>
      <c r="C137" s="1075" t="s">
        <v>866</v>
      </c>
      <c r="D137" s="1076"/>
      <c r="E137" s="1076"/>
      <c r="F137" s="440"/>
      <c r="G137" s="418">
        <f>+F137</f>
        <v>0</v>
      </c>
    </row>
    <row r="138" spans="2:7" ht="12" customHeight="1">
      <c r="B138" s="797" t="s">
        <v>590</v>
      </c>
      <c r="C138" s="1075" t="s">
        <v>867</v>
      </c>
      <c r="D138" s="1076"/>
      <c r="E138" s="1077"/>
      <c r="F138" s="440"/>
      <c r="G138" s="418">
        <f>-F138</f>
        <v>0</v>
      </c>
    </row>
    <row r="139" spans="2:7" ht="12.75" customHeight="1">
      <c r="B139" s="1071" t="s">
        <v>592</v>
      </c>
      <c r="C139" s="1072" t="s">
        <v>868</v>
      </c>
      <c r="D139" s="1073"/>
      <c r="E139" s="1074"/>
      <c r="F139" s="441"/>
      <c r="G139" s="1097">
        <f>+F140-F139</f>
        <v>0</v>
      </c>
    </row>
    <row r="140" spans="2:7" ht="23.25" customHeight="1">
      <c r="B140" s="995"/>
      <c r="C140" s="995" t="s">
        <v>869</v>
      </c>
      <c r="D140" s="996"/>
      <c r="E140" s="997"/>
      <c r="F140" s="330"/>
      <c r="G140" s="1098"/>
    </row>
    <row r="141" spans="2:7" ht="15" customHeight="1">
      <c r="B141" s="1069" t="s">
        <v>595</v>
      </c>
      <c r="C141" s="420" t="s">
        <v>870</v>
      </c>
      <c r="D141" s="421"/>
      <c r="E141" s="421"/>
      <c r="F141" s="327"/>
      <c r="G141" s="1099">
        <f>+F141-F142</f>
        <v>0</v>
      </c>
    </row>
    <row r="142" spans="2:7">
      <c r="B142" s="1070"/>
      <c r="C142" s="422" t="s">
        <v>871</v>
      </c>
      <c r="D142" s="423"/>
      <c r="E142" s="423"/>
      <c r="F142" s="330"/>
      <c r="G142" s="1100"/>
    </row>
    <row r="143" spans="2:7">
      <c r="B143" s="283" t="s">
        <v>598</v>
      </c>
      <c r="C143" s="424" t="s">
        <v>599</v>
      </c>
      <c r="D143" s="425"/>
      <c r="E143" s="425"/>
      <c r="F143" s="431"/>
      <c r="G143" s="798">
        <f>-F143</f>
        <v>0</v>
      </c>
    </row>
    <row r="144" spans="2:7">
      <c r="B144" s="998" t="s">
        <v>369</v>
      </c>
      <c r="C144" s="999"/>
      <c r="D144" s="999"/>
      <c r="E144" s="999"/>
      <c r="F144" s="1000"/>
      <c r="G144" s="202">
        <f>SUM(G137:G143)</f>
        <v>0</v>
      </c>
    </row>
    <row r="145" spans="2:10" s="137" customFormat="1">
      <c r="B145" s="442"/>
      <c r="C145" s="442"/>
      <c r="D145" s="442"/>
      <c r="E145" s="442"/>
      <c r="F145" s="442"/>
      <c r="G145" s="443"/>
    </row>
    <row r="146" spans="2:10">
      <c r="B146" s="204" t="s">
        <v>600</v>
      </c>
      <c r="C146" s="199"/>
      <c r="D146" s="199"/>
    </row>
    <row r="147" spans="2:10">
      <c r="B147" s="429" t="s">
        <v>368</v>
      </c>
      <c r="C147" s="430"/>
      <c r="D147" s="430"/>
      <c r="E147" s="430"/>
      <c r="F147" s="799" t="s">
        <v>477</v>
      </c>
      <c r="G147" s="799" t="s">
        <v>509</v>
      </c>
    </row>
    <row r="148" spans="2:10">
      <c r="B148" s="1060" t="s">
        <v>872</v>
      </c>
      <c r="C148" s="1061"/>
      <c r="D148" s="1061"/>
      <c r="E148" s="1062"/>
      <c r="F148" s="332"/>
      <c r="G148" s="406">
        <f>-F148</f>
        <v>0</v>
      </c>
    </row>
    <row r="149" spans="2:10" ht="24.75" customHeight="1">
      <c r="B149" s="1066" t="s">
        <v>873</v>
      </c>
      <c r="C149" s="1067"/>
      <c r="D149" s="1067"/>
      <c r="E149" s="1068"/>
      <c r="F149" s="336"/>
      <c r="G149" s="798">
        <f>-F149</f>
        <v>0</v>
      </c>
    </row>
    <row r="150" spans="2:10">
      <c r="B150" s="998" t="s">
        <v>369</v>
      </c>
      <c r="C150" s="999"/>
      <c r="D150" s="999"/>
      <c r="E150" s="999"/>
      <c r="F150" s="1000"/>
      <c r="G150" s="202">
        <f>SUM(G148:G149)</f>
        <v>0</v>
      </c>
    </row>
    <row r="152" spans="2:10">
      <c r="B152" s="204" t="s">
        <v>603</v>
      </c>
      <c r="C152" s="199"/>
      <c r="D152" s="199"/>
      <c r="E152" s="199"/>
    </row>
    <row r="153" spans="2:10">
      <c r="B153" s="1057" t="s">
        <v>368</v>
      </c>
      <c r="C153" s="1058"/>
      <c r="D153" s="1058"/>
      <c r="E153" s="1059"/>
      <c r="F153" s="217" t="s">
        <v>477</v>
      </c>
      <c r="G153" s="799" t="s">
        <v>509</v>
      </c>
    </row>
    <row r="154" spans="2:10" s="199" customFormat="1">
      <c r="B154" s="1060" t="s">
        <v>604</v>
      </c>
      <c r="C154" s="1061"/>
      <c r="D154" s="1061"/>
      <c r="E154" s="1062"/>
      <c r="F154" s="332"/>
      <c r="G154" s="406">
        <f>-F154</f>
        <v>0</v>
      </c>
      <c r="I154" s="395"/>
      <c r="J154" s="395"/>
    </row>
    <row r="155" spans="2:10" s="199" customFormat="1">
      <c r="B155" s="1066" t="s">
        <v>605</v>
      </c>
      <c r="C155" s="1067"/>
      <c r="D155" s="1067"/>
      <c r="E155" s="1068"/>
      <c r="F155" s="336"/>
      <c r="G155" s="798">
        <f>-F155</f>
        <v>0</v>
      </c>
      <c r="I155" s="395"/>
      <c r="J155" s="395"/>
    </row>
    <row r="156" spans="2:10">
      <c r="B156" s="998" t="s">
        <v>369</v>
      </c>
      <c r="C156" s="999"/>
      <c r="D156" s="999"/>
      <c r="E156" s="999"/>
      <c r="F156" s="1000"/>
      <c r="G156" s="202">
        <f>SUM(G154:G155)</f>
        <v>0</v>
      </c>
    </row>
    <row r="158" spans="2:10">
      <c r="B158" s="204" t="s">
        <v>606</v>
      </c>
      <c r="C158" s="199"/>
    </row>
    <row r="159" spans="2:10">
      <c r="B159" s="1057" t="s">
        <v>368</v>
      </c>
      <c r="C159" s="1058"/>
      <c r="D159" s="1058"/>
      <c r="E159" s="1059"/>
      <c r="F159" s="217" t="s">
        <v>477</v>
      </c>
      <c r="G159" s="799" t="s">
        <v>509</v>
      </c>
    </row>
    <row r="160" spans="2:10" ht="12" customHeight="1">
      <c r="B160" s="1010" t="s">
        <v>874</v>
      </c>
      <c r="C160" s="1011"/>
      <c r="D160" s="1011"/>
      <c r="E160" s="1012"/>
      <c r="F160" s="332"/>
      <c r="G160" s="298">
        <f>+F160</f>
        <v>0</v>
      </c>
    </row>
    <row r="161" spans="2:7">
      <c r="B161" s="995" t="s">
        <v>875</v>
      </c>
      <c r="C161" s="996"/>
      <c r="D161" s="996"/>
      <c r="E161" s="997"/>
      <c r="F161" s="336"/>
      <c r="G161" s="299">
        <f>-F161</f>
        <v>0</v>
      </c>
    </row>
    <row r="162" spans="2:7">
      <c r="B162" s="998" t="s">
        <v>369</v>
      </c>
      <c r="C162" s="999"/>
      <c r="D162" s="999"/>
      <c r="E162" s="999"/>
      <c r="F162" s="1000"/>
      <c r="G162" s="202">
        <f>SUM(G160:G161)</f>
        <v>0</v>
      </c>
    </row>
    <row r="164" spans="2:7">
      <c r="B164" s="204" t="s">
        <v>609</v>
      </c>
      <c r="C164" s="199"/>
      <c r="D164" s="199"/>
      <c r="E164" s="199"/>
    </row>
    <row r="165" spans="2:7" ht="63.75">
      <c r="B165" s="1057" t="s">
        <v>368</v>
      </c>
      <c r="C165" s="1058"/>
      <c r="D165" s="1059"/>
      <c r="E165" s="799" t="s">
        <v>876</v>
      </c>
      <c r="F165" s="799" t="s">
        <v>877</v>
      </c>
      <c r="G165" s="799" t="s">
        <v>509</v>
      </c>
    </row>
    <row r="166" spans="2:7">
      <c r="B166" s="1075" t="s">
        <v>612</v>
      </c>
      <c r="C166" s="1076"/>
      <c r="D166" s="1077"/>
      <c r="E166" s="431"/>
      <c r="F166" s="431"/>
      <c r="G166" s="432">
        <f>-E166+F166</f>
        <v>0</v>
      </c>
    </row>
    <row r="167" spans="2:7">
      <c r="B167" s="1103" t="s">
        <v>613</v>
      </c>
      <c r="C167" s="1104"/>
      <c r="D167" s="1104"/>
      <c r="E167" s="1105"/>
      <c r="F167" s="444"/>
      <c r="G167" s="433">
        <f>+F167</f>
        <v>0</v>
      </c>
    </row>
    <row r="168" spans="2:7">
      <c r="B168" s="998" t="s">
        <v>369</v>
      </c>
      <c r="C168" s="999"/>
      <c r="D168" s="999"/>
      <c r="E168" s="999"/>
      <c r="F168" s="1000"/>
      <c r="G168" s="202">
        <f>SUM(G166:G167)</f>
        <v>0</v>
      </c>
    </row>
    <row r="170" spans="2:7">
      <c r="B170" s="204" t="s">
        <v>614</v>
      </c>
      <c r="C170" s="199"/>
      <c r="D170" s="199"/>
      <c r="E170" s="199"/>
    </row>
    <row r="171" spans="2:7" ht="51">
      <c r="B171" s="1057" t="s">
        <v>368</v>
      </c>
      <c r="C171" s="1058"/>
      <c r="D171" s="1059"/>
      <c r="E171" s="799" t="s">
        <v>878</v>
      </c>
      <c r="F171" s="799" t="s">
        <v>879</v>
      </c>
      <c r="G171" s="799" t="s">
        <v>509</v>
      </c>
    </row>
    <row r="172" spans="2:7">
      <c r="B172" s="1075" t="s">
        <v>617</v>
      </c>
      <c r="C172" s="1076"/>
      <c r="D172" s="1077"/>
      <c r="E172" s="431"/>
      <c r="F172" s="431"/>
      <c r="G172" s="432">
        <f>-E172+F172</f>
        <v>0</v>
      </c>
    </row>
    <row r="173" spans="2:7">
      <c r="B173" s="1075" t="s">
        <v>618</v>
      </c>
      <c r="C173" s="1076"/>
      <c r="D173" s="1076"/>
      <c r="E173" s="1077"/>
      <c r="F173" s="411"/>
      <c r="G173" s="412">
        <f>+F173</f>
        <v>0</v>
      </c>
    </row>
    <row r="174" spans="2:7">
      <c r="B174" s="998" t="s">
        <v>369</v>
      </c>
      <c r="C174" s="999"/>
      <c r="D174" s="999"/>
      <c r="E174" s="999"/>
      <c r="F174" s="1000"/>
      <c r="G174" s="202">
        <f>SUM(G172:G173)</f>
        <v>0</v>
      </c>
    </row>
    <row r="176" spans="2:7">
      <c r="B176" s="204" t="s">
        <v>619</v>
      </c>
      <c r="C176" s="204"/>
      <c r="D176" s="204"/>
      <c r="E176" s="204"/>
    </row>
    <row r="177" spans="2:7" ht="38.25">
      <c r="B177" s="1057" t="s">
        <v>368</v>
      </c>
      <c r="C177" s="1058"/>
      <c r="D177" s="1059"/>
      <c r="E177" s="799" t="s">
        <v>880</v>
      </c>
      <c r="F177" s="799" t="s">
        <v>881</v>
      </c>
      <c r="G177" s="799" t="s">
        <v>509</v>
      </c>
    </row>
    <row r="178" spans="2:7">
      <c r="B178" s="1078"/>
      <c r="C178" s="1079"/>
      <c r="D178" s="1080"/>
      <c r="E178" s="327"/>
      <c r="F178" s="327"/>
      <c r="G178" s="298">
        <f>-E178+F178</f>
        <v>0</v>
      </c>
    </row>
    <row r="179" spans="2:7">
      <c r="B179" s="800"/>
      <c r="C179" s="801"/>
      <c r="D179" s="802"/>
      <c r="E179" s="328"/>
      <c r="F179" s="328"/>
      <c r="G179" s="284">
        <f t="shared" ref="G179:G180" si="12">-E179+F179</f>
        <v>0</v>
      </c>
    </row>
    <row r="180" spans="2:7">
      <c r="B180" s="803"/>
      <c r="C180" s="804"/>
      <c r="D180" s="805"/>
      <c r="E180" s="330"/>
      <c r="F180" s="330"/>
      <c r="G180" s="299">
        <f t="shared" si="12"/>
        <v>0</v>
      </c>
    </row>
    <row r="181" spans="2:7">
      <c r="B181" s="998" t="s">
        <v>369</v>
      </c>
      <c r="C181" s="999"/>
      <c r="D181" s="1000"/>
      <c r="E181" s="202">
        <f>SUM(E178:E180)</f>
        <v>0</v>
      </c>
      <c r="F181" s="202">
        <f t="shared" ref="F181:G181" si="13">SUM(F178:F180)</f>
        <v>0</v>
      </c>
      <c r="G181" s="202">
        <f t="shared" si="13"/>
        <v>0</v>
      </c>
    </row>
    <row r="183" spans="2:7">
      <c r="B183" s="204" t="s">
        <v>622</v>
      </c>
      <c r="C183" s="204"/>
      <c r="D183" s="204"/>
      <c r="E183" s="204"/>
      <c r="F183" s="570"/>
    </row>
    <row r="184" spans="2:7" ht="63.75">
      <c r="B184" s="1057" t="s">
        <v>368</v>
      </c>
      <c r="C184" s="1058"/>
      <c r="D184" s="1059"/>
      <c r="E184" s="799" t="s">
        <v>882</v>
      </c>
      <c r="F184" s="799" t="s">
        <v>883</v>
      </c>
      <c r="G184" s="799" t="s">
        <v>509</v>
      </c>
    </row>
    <row r="185" spans="2:7">
      <c r="B185" s="1094"/>
      <c r="C185" s="1095"/>
      <c r="D185" s="1096"/>
      <c r="E185" s="327"/>
      <c r="F185" s="327"/>
      <c r="G185" s="298">
        <f>+E185-F185</f>
        <v>0</v>
      </c>
    </row>
    <row r="186" spans="2:7">
      <c r="B186" s="808"/>
      <c r="C186" s="809"/>
      <c r="D186" s="810"/>
      <c r="E186" s="328"/>
      <c r="F186" s="328"/>
      <c r="G186" s="284">
        <f t="shared" ref="G186:G187" si="14">+E186-F186</f>
        <v>0</v>
      </c>
    </row>
    <row r="187" spans="2:7">
      <c r="B187" s="811"/>
      <c r="C187" s="812"/>
      <c r="D187" s="813"/>
      <c r="E187" s="330"/>
      <c r="F187" s="330"/>
      <c r="G187" s="299">
        <f t="shared" si="14"/>
        <v>0</v>
      </c>
    </row>
    <row r="188" spans="2:7">
      <c r="B188" s="998" t="s">
        <v>369</v>
      </c>
      <c r="C188" s="999"/>
      <c r="D188" s="1000"/>
      <c r="E188" s="202">
        <f>SUM(E185:E187)</f>
        <v>0</v>
      </c>
      <c r="F188" s="202">
        <f t="shared" ref="F188:G188" si="15">SUM(F185:F187)</f>
        <v>0</v>
      </c>
      <c r="G188" s="202">
        <f t="shared" si="15"/>
        <v>0</v>
      </c>
    </row>
    <row r="189" spans="2:7">
      <c r="B189" s="207"/>
      <c r="C189" s="207"/>
      <c r="D189" s="207"/>
      <c r="E189" s="207"/>
    </row>
    <row r="190" spans="2:7">
      <c r="B190" s="204" t="s">
        <v>625</v>
      </c>
      <c r="C190" s="204"/>
      <c r="D190" s="204"/>
      <c r="E190" s="204"/>
    </row>
    <row r="191" spans="2:7" ht="89.25">
      <c r="B191" s="1057" t="s">
        <v>368</v>
      </c>
      <c r="C191" s="1058"/>
      <c r="D191" s="1059"/>
      <c r="E191" s="799" t="s">
        <v>884</v>
      </c>
      <c r="F191" s="799" t="s">
        <v>885</v>
      </c>
      <c r="G191" s="799" t="s">
        <v>509</v>
      </c>
    </row>
    <row r="192" spans="2:7">
      <c r="B192" s="1091" t="s">
        <v>628</v>
      </c>
      <c r="C192" s="1092"/>
      <c r="D192" s="1093"/>
      <c r="E192" s="411"/>
      <c r="F192" s="411"/>
      <c r="G192" s="412">
        <f>+F192-E192</f>
        <v>0</v>
      </c>
    </row>
    <row r="193" spans="2:7">
      <c r="B193" s="998" t="s">
        <v>369</v>
      </c>
      <c r="C193" s="999"/>
      <c r="D193" s="1000"/>
      <c r="E193" s="202">
        <f>SUM(E192:E192)</f>
        <v>0</v>
      </c>
      <c r="F193" s="202">
        <f>SUM(F192:F192)</f>
        <v>0</v>
      </c>
      <c r="G193" s="202">
        <f>SUM(G192:G192)</f>
        <v>0</v>
      </c>
    </row>
    <row r="194" spans="2:7">
      <c r="B194" s="207"/>
      <c r="C194" s="207"/>
      <c r="D194" s="207"/>
      <c r="E194" s="207"/>
    </row>
    <row r="195" spans="2:7">
      <c r="B195" s="204" t="s">
        <v>629</v>
      </c>
      <c r="C195" s="199"/>
    </row>
    <row r="196" spans="2:7">
      <c r="B196" s="429" t="s">
        <v>368</v>
      </c>
      <c r="C196" s="430"/>
      <c r="D196" s="430"/>
      <c r="E196" s="430"/>
      <c r="F196" s="796" t="s">
        <v>477</v>
      </c>
      <c r="G196" s="799" t="s">
        <v>509</v>
      </c>
    </row>
    <row r="197" spans="2:7">
      <c r="B197" s="1010" t="s">
        <v>886</v>
      </c>
      <c r="C197" s="1011"/>
      <c r="D197" s="1011"/>
      <c r="E197" s="1012"/>
      <c r="F197" s="327"/>
      <c r="G197" s="298">
        <f>+F197</f>
        <v>0</v>
      </c>
    </row>
    <row r="198" spans="2:7">
      <c r="B198" s="995" t="s">
        <v>887</v>
      </c>
      <c r="C198" s="996"/>
      <c r="D198" s="996"/>
      <c r="E198" s="997"/>
      <c r="F198" s="445"/>
      <c r="G198" s="284">
        <f>-F198</f>
        <v>0</v>
      </c>
    </row>
    <row r="199" spans="2:7">
      <c r="B199" s="998" t="s">
        <v>369</v>
      </c>
      <c r="C199" s="999"/>
      <c r="D199" s="999"/>
      <c r="E199" s="999"/>
      <c r="F199" s="1000"/>
      <c r="G199" s="202">
        <f>SUM(G197:G198)</f>
        <v>0</v>
      </c>
    </row>
    <row r="201" spans="2:7">
      <c r="B201" s="204" t="s">
        <v>632</v>
      </c>
      <c r="C201" s="204"/>
      <c r="D201" s="204"/>
      <c r="E201" s="204"/>
    </row>
    <row r="202" spans="2:7" ht="25.5">
      <c r="B202" s="799" t="s">
        <v>368</v>
      </c>
      <c r="C202" s="1089" t="s">
        <v>392</v>
      </c>
      <c r="D202" s="1089"/>
      <c r="E202" s="799" t="s">
        <v>888</v>
      </c>
      <c r="F202" s="799" t="s">
        <v>889</v>
      </c>
      <c r="G202" s="799" t="s">
        <v>509</v>
      </c>
    </row>
    <row r="203" spans="2:7">
      <c r="B203" s="331"/>
      <c r="C203" s="1090"/>
      <c r="D203" s="1090"/>
      <c r="E203" s="327"/>
      <c r="F203" s="327"/>
      <c r="G203" s="298">
        <f>+E203-F203</f>
        <v>0</v>
      </c>
    </row>
    <row r="204" spans="2:7">
      <c r="B204" s="333"/>
      <c r="C204" s="1087"/>
      <c r="D204" s="1087"/>
      <c r="E204" s="328"/>
      <c r="F204" s="328"/>
      <c r="G204" s="284">
        <f t="shared" ref="G204:G207" si="16">+E204-F204</f>
        <v>0</v>
      </c>
    </row>
    <row r="205" spans="2:7">
      <c r="B205" s="333"/>
      <c r="C205" s="1087"/>
      <c r="D205" s="1087"/>
      <c r="E205" s="328"/>
      <c r="F205" s="328"/>
      <c r="G205" s="284">
        <f t="shared" si="16"/>
        <v>0</v>
      </c>
    </row>
    <row r="206" spans="2:7">
      <c r="B206" s="333"/>
      <c r="C206" s="1087"/>
      <c r="D206" s="1087"/>
      <c r="E206" s="328"/>
      <c r="F206" s="328"/>
      <c r="G206" s="284">
        <f t="shared" si="16"/>
        <v>0</v>
      </c>
    </row>
    <row r="207" spans="2:7">
      <c r="B207" s="335"/>
      <c r="C207" s="1088"/>
      <c r="D207" s="1088"/>
      <c r="E207" s="330"/>
      <c r="F207" s="330"/>
      <c r="G207" s="299">
        <f t="shared" si="16"/>
        <v>0</v>
      </c>
    </row>
    <row r="208" spans="2:7">
      <c r="B208" s="998" t="s">
        <v>369</v>
      </c>
      <c r="C208" s="999"/>
      <c r="D208" s="1000"/>
      <c r="E208" s="202">
        <f>SUM(E203:E207)</f>
        <v>0</v>
      </c>
      <c r="F208" s="202">
        <f>SUM(F203:F207)</f>
        <v>0</v>
      </c>
      <c r="G208" s="202">
        <f>SUM(G203:G207)</f>
        <v>0</v>
      </c>
    </row>
    <row r="209" spans="2:8">
      <c r="G209" s="168"/>
      <c r="H209" s="168"/>
    </row>
    <row r="210" spans="2:8">
      <c r="B210" s="204" t="s">
        <v>635</v>
      </c>
      <c r="C210" s="204"/>
      <c r="D210" s="204"/>
      <c r="E210" s="204"/>
    </row>
    <row r="211" spans="2:8">
      <c r="B211" s="1057" t="s">
        <v>368</v>
      </c>
      <c r="C211" s="1058"/>
      <c r="D211" s="1058"/>
      <c r="E211" s="1058"/>
      <c r="F211" s="1059"/>
      <c r="G211" s="799" t="s">
        <v>636</v>
      </c>
    </row>
    <row r="212" spans="2:8">
      <c r="B212" s="1078"/>
      <c r="C212" s="1079"/>
      <c r="D212" s="1079"/>
      <c r="E212" s="1079"/>
      <c r="F212" s="1080"/>
      <c r="G212" s="327"/>
    </row>
    <row r="213" spans="2:8">
      <c r="B213" s="1081"/>
      <c r="C213" s="1082"/>
      <c r="D213" s="1082"/>
      <c r="E213" s="1082"/>
      <c r="F213" s="1083"/>
      <c r="G213" s="328"/>
    </row>
    <row r="214" spans="2:8">
      <c r="B214" s="1081"/>
      <c r="C214" s="1082"/>
      <c r="D214" s="1082"/>
      <c r="E214" s="1082"/>
      <c r="F214" s="1083"/>
      <c r="G214" s="328"/>
    </row>
    <row r="215" spans="2:8">
      <c r="B215" s="1081"/>
      <c r="C215" s="1082"/>
      <c r="D215" s="1082"/>
      <c r="E215" s="1082"/>
      <c r="F215" s="1083"/>
      <c r="G215" s="328"/>
    </row>
    <row r="216" spans="2:8">
      <c r="B216" s="1084"/>
      <c r="C216" s="1085"/>
      <c r="D216" s="1085"/>
      <c r="E216" s="1085"/>
      <c r="F216" s="1086"/>
      <c r="G216" s="330"/>
    </row>
    <row r="217" spans="2:8">
      <c r="B217" s="998" t="s">
        <v>369</v>
      </c>
      <c r="C217" s="999"/>
      <c r="D217" s="999"/>
      <c r="E217" s="999"/>
      <c r="F217" s="1000"/>
      <c r="G217" s="202">
        <f>SUM(G212:G216)</f>
        <v>0</v>
      </c>
    </row>
    <row r="218" spans="2:8">
      <c r="G218" s="168"/>
      <c r="H218" s="168"/>
    </row>
    <row r="219" spans="2:8">
      <c r="G219" s="168"/>
      <c r="H219" s="168"/>
    </row>
    <row r="220" spans="2:8">
      <c r="G220" s="168"/>
      <c r="H220" s="168"/>
    </row>
    <row r="221" spans="2:8" ht="15.75">
      <c r="B221" s="991" t="s">
        <v>448</v>
      </c>
      <c r="C221" s="991"/>
      <c r="D221" s="991"/>
      <c r="E221" s="991"/>
      <c r="F221" s="991"/>
      <c r="G221" s="991"/>
      <c r="H221" s="168"/>
    </row>
    <row r="222" spans="2:8">
      <c r="G222" s="168"/>
    </row>
    <row r="223" spans="2:8" ht="25.5">
      <c r="B223" s="799" t="s">
        <v>368</v>
      </c>
      <c r="C223" s="1089" t="s">
        <v>392</v>
      </c>
      <c r="D223" s="1089"/>
      <c r="E223" s="799" t="s">
        <v>888</v>
      </c>
      <c r="F223" s="799" t="s">
        <v>890</v>
      </c>
      <c r="G223" s="799" t="s">
        <v>509</v>
      </c>
    </row>
    <row r="224" spans="2:8">
      <c r="B224" s="331"/>
      <c r="C224" s="1090"/>
      <c r="D224" s="1090"/>
      <c r="E224" s="327"/>
      <c r="F224" s="327"/>
      <c r="G224" s="298">
        <f>+E224-F224</f>
        <v>0</v>
      </c>
    </row>
    <row r="225" spans="2:7">
      <c r="B225" s="333"/>
      <c r="C225" s="1087"/>
      <c r="D225" s="1087"/>
      <c r="E225" s="328"/>
      <c r="F225" s="328"/>
      <c r="G225" s="284">
        <f t="shared" ref="G225:G228" si="17">+E225-F225</f>
        <v>0</v>
      </c>
    </row>
    <row r="226" spans="2:7">
      <c r="B226" s="333"/>
      <c r="C226" s="1087"/>
      <c r="D226" s="1087"/>
      <c r="E226" s="328"/>
      <c r="F226" s="328"/>
      <c r="G226" s="284">
        <f t="shared" si="17"/>
        <v>0</v>
      </c>
    </row>
    <row r="227" spans="2:7">
      <c r="B227" s="333"/>
      <c r="C227" s="1087"/>
      <c r="D227" s="1087"/>
      <c r="E227" s="328"/>
      <c r="F227" s="328"/>
      <c r="G227" s="284">
        <f t="shared" si="17"/>
        <v>0</v>
      </c>
    </row>
    <row r="228" spans="2:7">
      <c r="B228" s="335"/>
      <c r="C228" s="1088"/>
      <c r="D228" s="1088"/>
      <c r="E228" s="330"/>
      <c r="F228" s="330"/>
      <c r="G228" s="299">
        <f t="shared" si="17"/>
        <v>0</v>
      </c>
    </row>
    <row r="229" spans="2:7">
      <c r="B229" s="998" t="s">
        <v>369</v>
      </c>
      <c r="C229" s="999"/>
      <c r="D229" s="1000"/>
      <c r="E229" s="202">
        <f>SUM(E224:E228)</f>
        <v>0</v>
      </c>
      <c r="F229" s="202">
        <f>SUM(F224:F228)</f>
        <v>0</v>
      </c>
      <c r="G229" s="202">
        <f>SUM(G224:G228)</f>
        <v>0</v>
      </c>
    </row>
  </sheetData>
  <mergeCells count="132">
    <mergeCell ref="C224:D224"/>
    <mergeCell ref="C225:D225"/>
    <mergeCell ref="C226:D226"/>
    <mergeCell ref="C227:D227"/>
    <mergeCell ref="C228:D228"/>
    <mergeCell ref="B229:D229"/>
    <mergeCell ref="B214:F214"/>
    <mergeCell ref="B215:F215"/>
    <mergeCell ref="B216:F216"/>
    <mergeCell ref="B217:F217"/>
    <mergeCell ref="B221:G221"/>
    <mergeCell ref="C223:D223"/>
    <mergeCell ref="C206:D206"/>
    <mergeCell ref="C207:D207"/>
    <mergeCell ref="B208:D208"/>
    <mergeCell ref="B211:F211"/>
    <mergeCell ref="B212:F212"/>
    <mergeCell ref="B213:F213"/>
    <mergeCell ref="B198:E198"/>
    <mergeCell ref="B199:F199"/>
    <mergeCell ref="C202:D202"/>
    <mergeCell ref="C203:D203"/>
    <mergeCell ref="C204:D204"/>
    <mergeCell ref="C205:D205"/>
    <mergeCell ref="B185:D185"/>
    <mergeCell ref="B188:D188"/>
    <mergeCell ref="B191:D191"/>
    <mergeCell ref="B192:D192"/>
    <mergeCell ref="B193:D193"/>
    <mergeCell ref="B197:E197"/>
    <mergeCell ref="B173:E173"/>
    <mergeCell ref="B174:F174"/>
    <mergeCell ref="B177:D177"/>
    <mergeCell ref="B178:D178"/>
    <mergeCell ref="B181:D181"/>
    <mergeCell ref="B184:D184"/>
    <mergeCell ref="B165:D165"/>
    <mergeCell ref="B166:D166"/>
    <mergeCell ref="B167:E167"/>
    <mergeCell ref="B168:F168"/>
    <mergeCell ref="B171:D171"/>
    <mergeCell ref="B172:D172"/>
    <mergeCell ref="B155:E155"/>
    <mergeCell ref="B156:F156"/>
    <mergeCell ref="B159:E159"/>
    <mergeCell ref="B160:E160"/>
    <mergeCell ref="B161:E161"/>
    <mergeCell ref="B162:F162"/>
    <mergeCell ref="B144:F144"/>
    <mergeCell ref="B148:E148"/>
    <mergeCell ref="B149:E149"/>
    <mergeCell ref="B150:F150"/>
    <mergeCell ref="B153:E153"/>
    <mergeCell ref="B154:E154"/>
    <mergeCell ref="B139:B140"/>
    <mergeCell ref="C139:E139"/>
    <mergeCell ref="G139:G140"/>
    <mergeCell ref="C140:E140"/>
    <mergeCell ref="B141:B142"/>
    <mergeCell ref="G141:G142"/>
    <mergeCell ref="B131:D131"/>
    <mergeCell ref="B132:D132"/>
    <mergeCell ref="B133:D133"/>
    <mergeCell ref="B136:E136"/>
    <mergeCell ref="C137:E137"/>
    <mergeCell ref="C138:E138"/>
    <mergeCell ref="B114:E114"/>
    <mergeCell ref="B115:E115"/>
    <mergeCell ref="B116:F116"/>
    <mergeCell ref="B119:E119"/>
    <mergeCell ref="B120:E120"/>
    <mergeCell ref="B121:F121"/>
    <mergeCell ref="B101:D101"/>
    <mergeCell ref="B107:D107"/>
    <mergeCell ref="B108:D108"/>
    <mergeCell ref="B109:D109"/>
    <mergeCell ref="B110:D110"/>
    <mergeCell ref="B111:D111"/>
    <mergeCell ref="B95:D95"/>
    <mergeCell ref="B96:D96"/>
    <mergeCell ref="B97:D97"/>
    <mergeCell ref="B98:D98"/>
    <mergeCell ref="B99:D99"/>
    <mergeCell ref="B100:D100"/>
    <mergeCell ref="B92:D92"/>
    <mergeCell ref="B93:D93"/>
    <mergeCell ref="B94:D94"/>
    <mergeCell ref="B49:F49"/>
    <mergeCell ref="B51:F51"/>
    <mergeCell ref="B53:F53"/>
    <mergeCell ref="B57:G57"/>
    <mergeCell ref="B42:F42"/>
    <mergeCell ref="B43:F43"/>
    <mergeCell ref="B44:F44"/>
    <mergeCell ref="B45:F45"/>
    <mergeCell ref="B46:F46"/>
    <mergeCell ref="B47:F47"/>
    <mergeCell ref="B36:F36"/>
    <mergeCell ref="B37:F37"/>
    <mergeCell ref="B38:F38"/>
    <mergeCell ref="B39:F39"/>
    <mergeCell ref="B40:F40"/>
    <mergeCell ref="B41:F41"/>
    <mergeCell ref="B31:F31"/>
    <mergeCell ref="B32:F32"/>
    <mergeCell ref="B33:F33"/>
    <mergeCell ref="B34:F34"/>
    <mergeCell ref="B35:F35"/>
    <mergeCell ref="B30:F30"/>
    <mergeCell ref="B2:G2"/>
    <mergeCell ref="B4:G4"/>
    <mergeCell ref="B6:F6"/>
    <mergeCell ref="B7:F7"/>
    <mergeCell ref="B8:F8"/>
    <mergeCell ref="B16:F16"/>
    <mergeCell ref="B17:F17"/>
    <mergeCell ref="B18:F18"/>
    <mergeCell ref="B19:F19"/>
    <mergeCell ref="B22:F22"/>
    <mergeCell ref="B23:F23"/>
    <mergeCell ref="B25:F25"/>
    <mergeCell ref="B27:F27"/>
    <mergeCell ref="B28:F28"/>
    <mergeCell ref="B29:F29"/>
    <mergeCell ref="B20:F20"/>
    <mergeCell ref="B21:F21"/>
    <mergeCell ref="B9:F9"/>
    <mergeCell ref="B10:F10"/>
    <mergeCell ref="B11:F11"/>
    <mergeCell ref="B12:F12"/>
    <mergeCell ref="B13:F13"/>
    <mergeCell ref="B14:F14"/>
  </mergeCells>
  <pageMargins left="0.39370078740157483" right="0.39370078740157483" top="0.39370078740157483" bottom="0.39370078740157483" header="0.51181102362204722" footer="0.51181102362204722"/>
  <pageSetup paperSize="8" scale="60"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J229"/>
  <sheetViews>
    <sheetView showGridLines="0" view="pageBreakPreview" zoomScaleNormal="100" zoomScaleSheetLayoutView="100" zoomScalePageLayoutView="70" workbookViewId="0">
      <selection activeCell="F202" sqref="F202"/>
    </sheetView>
  </sheetViews>
  <sheetFormatPr defaultColWidth="11.42578125" defaultRowHeight="12.75"/>
  <cols>
    <col min="1" max="1" width="3.140625" style="198" customWidth="1"/>
    <col min="2" max="2" width="65.7109375" style="198" customWidth="1"/>
    <col min="3" max="7" width="16.7109375" style="198" customWidth="1"/>
    <col min="8" max="8" width="3.42578125" style="198" customWidth="1"/>
    <col min="9" max="9" width="5.7109375" style="168" customWidth="1"/>
    <col min="10" max="10" width="11.42578125" style="168"/>
    <col min="11" max="16384" width="11.42578125" style="198"/>
  </cols>
  <sheetData>
    <row r="2" spans="2:8" s="168" customFormat="1" ht="20.25">
      <c r="B2" s="1020" t="s">
        <v>443</v>
      </c>
      <c r="C2" s="1020"/>
      <c r="D2" s="1020"/>
      <c r="E2" s="1020"/>
      <c r="F2" s="1020"/>
      <c r="G2" s="1020"/>
      <c r="H2" s="177"/>
    </row>
    <row r="3" spans="2:8" s="196" customFormat="1" ht="19.5">
      <c r="B3" s="557"/>
      <c r="C3" s="557"/>
      <c r="D3" s="557"/>
      <c r="E3" s="557"/>
      <c r="F3" s="557"/>
      <c r="G3" s="557"/>
      <c r="H3" s="195"/>
    </row>
    <row r="4" spans="2:8" s="196" customFormat="1" ht="19.5">
      <c r="B4" s="1013" t="str">
        <f>+'1.3.3_RA1_ESTABILITAT_LIQUID'!B10</f>
        <v>Nom Organisme autònom / Consorci adscrit 2</v>
      </c>
      <c r="C4" s="1014"/>
      <c r="D4" s="1014"/>
      <c r="E4" s="1014"/>
      <c r="F4" s="1014"/>
      <c r="G4" s="1015"/>
      <c r="H4" s="197"/>
    </row>
    <row r="5" spans="2:8">
      <c r="B5" s="199"/>
    </row>
    <row r="6" spans="2:8" ht="25.5">
      <c r="B6" s="1021" t="s">
        <v>457</v>
      </c>
      <c r="C6" s="1022"/>
      <c r="D6" s="1022"/>
      <c r="E6" s="1022"/>
      <c r="F6" s="1023"/>
      <c r="G6" s="152" t="s">
        <v>849</v>
      </c>
    </row>
    <row r="7" spans="2:8">
      <c r="B7" s="1024" t="s">
        <v>459</v>
      </c>
      <c r="C7" s="1025"/>
      <c r="D7" s="1025"/>
      <c r="E7" s="1025"/>
      <c r="F7" s="1026"/>
      <c r="G7" s="304"/>
    </row>
    <row r="8" spans="2:8">
      <c r="B8" s="1027" t="s">
        <v>460</v>
      </c>
      <c r="C8" s="1028"/>
      <c r="D8" s="1028"/>
      <c r="E8" s="1028"/>
      <c r="F8" s="1029"/>
      <c r="G8" s="305"/>
    </row>
    <row r="9" spans="2:8">
      <c r="B9" s="1027" t="s">
        <v>461</v>
      </c>
      <c r="C9" s="1028"/>
      <c r="D9" s="1028"/>
      <c r="E9" s="1028"/>
      <c r="F9" s="1029"/>
      <c r="G9" s="305"/>
    </row>
    <row r="10" spans="2:8">
      <c r="B10" s="1027" t="s">
        <v>462</v>
      </c>
      <c r="C10" s="1028"/>
      <c r="D10" s="1028"/>
      <c r="E10" s="1028"/>
      <c r="F10" s="1029"/>
      <c r="G10" s="305"/>
    </row>
    <row r="11" spans="2:8">
      <c r="B11" s="1027" t="s">
        <v>463</v>
      </c>
      <c r="C11" s="1028"/>
      <c r="D11" s="1028"/>
      <c r="E11" s="1028"/>
      <c r="F11" s="1029"/>
      <c r="G11" s="305"/>
    </row>
    <row r="12" spans="2:8">
      <c r="B12" s="1027" t="s">
        <v>464</v>
      </c>
      <c r="C12" s="1028"/>
      <c r="D12" s="1028"/>
      <c r="E12" s="1028"/>
      <c r="F12" s="1029"/>
      <c r="G12" s="305"/>
    </row>
    <row r="13" spans="2:8">
      <c r="B13" s="1030" t="s">
        <v>465</v>
      </c>
      <c r="C13" s="1031"/>
      <c r="D13" s="1031"/>
      <c r="E13" s="1031"/>
      <c r="F13" s="1032"/>
      <c r="G13" s="306"/>
    </row>
    <row r="14" spans="2:8">
      <c r="B14" s="1021" t="s">
        <v>466</v>
      </c>
      <c r="C14" s="1022"/>
      <c r="D14" s="1022"/>
      <c r="E14" s="1022"/>
      <c r="F14" s="1023"/>
      <c r="G14" s="153">
        <f>SUM(G7:G13)</f>
        <v>0</v>
      </c>
    </row>
    <row r="15" spans="2:8">
      <c r="B15" s="154"/>
      <c r="C15" s="155"/>
    </row>
    <row r="16" spans="2:8" ht="38.25">
      <c r="B16" s="1021" t="s">
        <v>467</v>
      </c>
      <c r="C16" s="1022"/>
      <c r="D16" s="1022"/>
      <c r="E16" s="1022"/>
      <c r="F16" s="1023"/>
      <c r="G16" s="152" t="s">
        <v>850</v>
      </c>
    </row>
    <row r="17" spans="2:7">
      <c r="B17" s="1045" t="s">
        <v>469</v>
      </c>
      <c r="C17" s="1046"/>
      <c r="D17" s="1046"/>
      <c r="E17" s="1046"/>
      <c r="F17" s="1047"/>
      <c r="G17" s="304"/>
    </row>
    <row r="18" spans="2:7">
      <c r="B18" s="1033" t="s">
        <v>470</v>
      </c>
      <c r="C18" s="1034"/>
      <c r="D18" s="1034"/>
      <c r="E18" s="1034"/>
      <c r="F18" s="1035"/>
      <c r="G18" s="305"/>
    </row>
    <row r="19" spans="2:7">
      <c r="B19" s="1033" t="s">
        <v>471</v>
      </c>
      <c r="C19" s="1034"/>
      <c r="D19" s="1034"/>
      <c r="E19" s="1034"/>
      <c r="F19" s="1035"/>
      <c r="G19" s="305"/>
    </row>
    <row r="20" spans="2:7">
      <c r="B20" s="1033" t="s">
        <v>462</v>
      </c>
      <c r="C20" s="1034"/>
      <c r="D20" s="1034"/>
      <c r="E20" s="1034"/>
      <c r="F20" s="1035"/>
      <c r="G20" s="305"/>
    </row>
    <row r="21" spans="2:7">
      <c r="B21" s="1033" t="s">
        <v>473</v>
      </c>
      <c r="C21" s="1034"/>
      <c r="D21" s="1034"/>
      <c r="E21" s="1034"/>
      <c r="F21" s="1035"/>
      <c r="G21" s="305"/>
    </row>
    <row r="22" spans="2:7">
      <c r="B22" s="1036" t="s">
        <v>465</v>
      </c>
      <c r="C22" s="1037"/>
      <c r="D22" s="1037"/>
      <c r="E22" s="1037"/>
      <c r="F22" s="1038"/>
      <c r="G22" s="307"/>
    </row>
    <row r="23" spans="2:7">
      <c r="B23" s="1021" t="s">
        <v>474</v>
      </c>
      <c r="C23" s="1022"/>
      <c r="D23" s="1022"/>
      <c r="E23" s="1022"/>
      <c r="F23" s="1023"/>
      <c r="G23" s="153">
        <f>SUM(G17:G22)</f>
        <v>0</v>
      </c>
    </row>
    <row r="24" spans="2:7">
      <c r="B24" s="154"/>
      <c r="C24" s="155"/>
    </row>
    <row r="25" spans="2:7">
      <c r="B25" s="1039" t="s">
        <v>475</v>
      </c>
      <c r="C25" s="1040"/>
      <c r="D25" s="1040"/>
      <c r="E25" s="1040"/>
      <c r="F25" s="1041"/>
      <c r="G25" s="202">
        <f>+G14-G23</f>
        <v>0</v>
      </c>
    </row>
    <row r="27" spans="2:7">
      <c r="B27" s="1042" t="s">
        <v>476</v>
      </c>
      <c r="C27" s="1043"/>
      <c r="D27" s="1043"/>
      <c r="E27" s="1043"/>
      <c r="F27" s="1044"/>
      <c r="G27" s="156" t="s">
        <v>477</v>
      </c>
    </row>
    <row r="28" spans="2:7">
      <c r="B28" s="1051" t="s">
        <v>478</v>
      </c>
      <c r="C28" s="1052"/>
      <c r="D28" s="1052"/>
      <c r="E28" s="1052"/>
      <c r="F28" s="1053"/>
      <c r="G28" s="276">
        <f>+G86</f>
        <v>0</v>
      </c>
    </row>
    <row r="29" spans="2:7">
      <c r="B29" s="1048" t="s">
        <v>479</v>
      </c>
      <c r="C29" s="1049"/>
      <c r="D29" s="1049"/>
      <c r="E29" s="1049"/>
      <c r="F29" s="1050"/>
      <c r="G29" s="277">
        <v>0</v>
      </c>
    </row>
    <row r="30" spans="2:7">
      <c r="B30" s="1048" t="s">
        <v>480</v>
      </c>
      <c r="C30" s="1049"/>
      <c r="D30" s="1049"/>
      <c r="E30" s="1049"/>
      <c r="F30" s="1050"/>
      <c r="G30" s="277">
        <f>+G101</f>
        <v>0</v>
      </c>
    </row>
    <row r="31" spans="2:7">
      <c r="B31" s="1048" t="s">
        <v>481</v>
      </c>
      <c r="C31" s="1049"/>
      <c r="D31" s="1049"/>
      <c r="E31" s="1049"/>
      <c r="F31" s="1050"/>
      <c r="G31" s="277">
        <v>0</v>
      </c>
    </row>
    <row r="32" spans="2:7">
      <c r="B32" s="1048" t="s">
        <v>482</v>
      </c>
      <c r="C32" s="1049"/>
      <c r="D32" s="1049"/>
      <c r="E32" s="1049"/>
      <c r="F32" s="1050"/>
      <c r="G32" s="277">
        <f>+G111</f>
        <v>0</v>
      </c>
    </row>
    <row r="33" spans="2:7">
      <c r="B33" s="1048" t="s">
        <v>483</v>
      </c>
      <c r="C33" s="1049"/>
      <c r="D33" s="1049"/>
      <c r="E33" s="1049"/>
      <c r="F33" s="1050"/>
      <c r="G33" s="277">
        <f>+G116</f>
        <v>0</v>
      </c>
    </row>
    <row r="34" spans="2:7">
      <c r="B34" s="1048" t="s">
        <v>484</v>
      </c>
      <c r="C34" s="1049"/>
      <c r="D34" s="1049"/>
      <c r="E34" s="1049"/>
      <c r="F34" s="1050"/>
      <c r="G34" s="277">
        <f>+G121</f>
        <v>0</v>
      </c>
    </row>
    <row r="35" spans="2:7">
      <c r="B35" s="1048" t="s">
        <v>485</v>
      </c>
      <c r="C35" s="1049"/>
      <c r="D35" s="1049"/>
      <c r="E35" s="1049"/>
      <c r="F35" s="1050"/>
      <c r="G35" s="277">
        <f>+G128</f>
        <v>0</v>
      </c>
    </row>
    <row r="36" spans="2:7">
      <c r="B36" s="1048" t="s">
        <v>486</v>
      </c>
      <c r="C36" s="1049"/>
      <c r="D36" s="1049"/>
      <c r="E36" s="1049"/>
      <c r="F36" s="1050"/>
      <c r="G36" s="277">
        <f>+G133</f>
        <v>0</v>
      </c>
    </row>
    <row r="37" spans="2:7">
      <c r="B37" s="1048" t="s">
        <v>487</v>
      </c>
      <c r="C37" s="1049"/>
      <c r="D37" s="1049"/>
      <c r="E37" s="1049"/>
      <c r="F37" s="1050"/>
      <c r="G37" s="277">
        <f>+G144</f>
        <v>0</v>
      </c>
    </row>
    <row r="38" spans="2:7">
      <c r="B38" s="1048" t="s">
        <v>488</v>
      </c>
      <c r="C38" s="1049"/>
      <c r="D38" s="1049"/>
      <c r="E38" s="1049"/>
      <c r="F38" s="1050"/>
      <c r="G38" s="277">
        <f>+G150</f>
        <v>0</v>
      </c>
    </row>
    <row r="39" spans="2:7">
      <c r="B39" s="1048" t="s">
        <v>489</v>
      </c>
      <c r="C39" s="1049"/>
      <c r="D39" s="1049"/>
      <c r="E39" s="1049"/>
      <c r="F39" s="1050"/>
      <c r="G39" s="277">
        <f>+G156</f>
        <v>0</v>
      </c>
    </row>
    <row r="40" spans="2:7">
      <c r="B40" s="1048" t="s">
        <v>490</v>
      </c>
      <c r="C40" s="1049"/>
      <c r="D40" s="1049"/>
      <c r="E40" s="1049"/>
      <c r="F40" s="1050"/>
      <c r="G40" s="277">
        <f>+G162</f>
        <v>0</v>
      </c>
    </row>
    <row r="41" spans="2:7">
      <c r="B41" s="1048" t="s">
        <v>491</v>
      </c>
      <c r="C41" s="1049"/>
      <c r="D41" s="1049"/>
      <c r="E41" s="1049"/>
      <c r="F41" s="1050"/>
      <c r="G41" s="277">
        <f>+G168</f>
        <v>0</v>
      </c>
    </row>
    <row r="42" spans="2:7">
      <c r="B42" s="1048" t="s">
        <v>492</v>
      </c>
      <c r="C42" s="1049"/>
      <c r="D42" s="1049"/>
      <c r="E42" s="1049"/>
      <c r="F42" s="1050"/>
      <c r="G42" s="277">
        <f>+G174</f>
        <v>0</v>
      </c>
    </row>
    <row r="43" spans="2:7">
      <c r="B43" s="1048" t="s">
        <v>493</v>
      </c>
      <c r="C43" s="1049"/>
      <c r="D43" s="1049"/>
      <c r="E43" s="1049"/>
      <c r="F43" s="1050"/>
      <c r="G43" s="277">
        <f>+G181</f>
        <v>0</v>
      </c>
    </row>
    <row r="44" spans="2:7">
      <c r="B44" s="1048" t="s">
        <v>494</v>
      </c>
      <c r="C44" s="1049"/>
      <c r="D44" s="1049"/>
      <c r="E44" s="1049"/>
      <c r="F44" s="1050"/>
      <c r="G44" s="277">
        <f>+G188</f>
        <v>0</v>
      </c>
    </row>
    <row r="45" spans="2:7">
      <c r="B45" s="1048" t="s">
        <v>495</v>
      </c>
      <c r="C45" s="1049"/>
      <c r="D45" s="1049"/>
      <c r="E45" s="1049"/>
      <c r="F45" s="1050"/>
      <c r="G45" s="277">
        <f>+G193</f>
        <v>0</v>
      </c>
    </row>
    <row r="46" spans="2:7">
      <c r="B46" s="1048" t="s">
        <v>496</v>
      </c>
      <c r="C46" s="1049"/>
      <c r="D46" s="1049"/>
      <c r="E46" s="1049"/>
      <c r="F46" s="1050"/>
      <c r="G46" s="277">
        <f>+G199</f>
        <v>0</v>
      </c>
    </row>
    <row r="47" spans="2:7">
      <c r="B47" s="1048" t="s">
        <v>497</v>
      </c>
      <c r="C47" s="1049"/>
      <c r="D47" s="1049"/>
      <c r="E47" s="1049"/>
      <c r="F47" s="1050"/>
      <c r="G47" s="277">
        <f>+G208</f>
        <v>0</v>
      </c>
    </row>
    <row r="48" spans="2:7">
      <c r="B48" s="278" t="s">
        <v>498</v>
      </c>
      <c r="C48" s="279"/>
      <c r="D48" s="279"/>
      <c r="E48" s="279"/>
      <c r="F48" s="280"/>
      <c r="G48" s="281">
        <f>+G217</f>
        <v>0</v>
      </c>
    </row>
    <row r="49" spans="2:8">
      <c r="B49" s="1054" t="s">
        <v>499</v>
      </c>
      <c r="C49" s="1055"/>
      <c r="D49" s="1055"/>
      <c r="E49" s="1055"/>
      <c r="F49" s="1056"/>
      <c r="G49" s="282">
        <f>SUM(G28:G48)</f>
        <v>0</v>
      </c>
    </row>
    <row r="51" spans="2:8">
      <c r="B51" s="1054" t="s">
        <v>500</v>
      </c>
      <c r="C51" s="1055"/>
      <c r="D51" s="1055"/>
      <c r="E51" s="1055"/>
      <c r="F51" s="1056"/>
      <c r="G51" s="282">
        <f>+G229</f>
        <v>0</v>
      </c>
    </row>
    <row r="53" spans="2:8">
      <c r="B53" s="1054" t="s">
        <v>501</v>
      </c>
      <c r="C53" s="1055"/>
      <c r="D53" s="1055"/>
      <c r="E53" s="1055"/>
      <c r="F53" s="1056"/>
      <c r="G53" s="282">
        <f>+G25+G49+G51</f>
        <v>0</v>
      </c>
    </row>
    <row r="57" spans="2:8" s="168" customFormat="1" ht="15.75">
      <c r="B57" s="991" t="s">
        <v>502</v>
      </c>
      <c r="C57" s="991"/>
      <c r="D57" s="991"/>
      <c r="E57" s="991"/>
      <c r="F57" s="991"/>
      <c r="G57" s="991"/>
      <c r="H57" s="203"/>
    </row>
    <row r="59" spans="2:8">
      <c r="B59" s="204" t="s">
        <v>503</v>
      </c>
      <c r="C59" s="199"/>
      <c r="D59" s="199"/>
      <c r="E59" s="199"/>
      <c r="F59" s="199"/>
      <c r="G59" s="199"/>
    </row>
    <row r="60" spans="2:8" ht="38.25">
      <c r="B60" s="799" t="s">
        <v>504</v>
      </c>
      <c r="C60" s="799" t="s">
        <v>849</v>
      </c>
      <c r="D60" s="799" t="s">
        <v>851</v>
      </c>
      <c r="E60" s="799" t="s">
        <v>852</v>
      </c>
      <c r="F60" s="799" t="s">
        <v>853</v>
      </c>
      <c r="G60" s="799" t="s">
        <v>509</v>
      </c>
    </row>
    <row r="61" spans="2:8">
      <c r="B61" s="396" t="s">
        <v>510</v>
      </c>
      <c r="C61" s="327"/>
      <c r="D61" s="327"/>
      <c r="E61" s="327"/>
      <c r="F61" s="397">
        <f t="shared" ref="F61:F67" si="0">+D61+E61</f>
        <v>0</v>
      </c>
      <c r="G61" s="284">
        <f t="shared" ref="G61:G67" si="1">+F61-C61</f>
        <v>0</v>
      </c>
    </row>
    <row r="62" spans="2:8">
      <c r="B62" s="398" t="s">
        <v>511</v>
      </c>
      <c r="C62" s="328"/>
      <c r="D62" s="328"/>
      <c r="E62" s="328"/>
      <c r="F62" s="399">
        <f t="shared" si="0"/>
        <v>0</v>
      </c>
      <c r="G62" s="284">
        <f t="shared" si="1"/>
        <v>0</v>
      </c>
    </row>
    <row r="63" spans="2:8">
      <c r="B63" s="398" t="s">
        <v>512</v>
      </c>
      <c r="C63" s="328"/>
      <c r="D63" s="328"/>
      <c r="E63" s="328"/>
      <c r="F63" s="399">
        <f t="shared" si="0"/>
        <v>0</v>
      </c>
      <c r="G63" s="284">
        <f t="shared" si="1"/>
        <v>0</v>
      </c>
    </row>
    <row r="64" spans="2:8">
      <c r="B64" s="398" t="s">
        <v>513</v>
      </c>
      <c r="C64" s="328"/>
      <c r="D64" s="328"/>
      <c r="E64" s="328"/>
      <c r="F64" s="399">
        <f t="shared" si="0"/>
        <v>0</v>
      </c>
      <c r="G64" s="284">
        <f t="shared" si="1"/>
        <v>0</v>
      </c>
    </row>
    <row r="65" spans="2:7">
      <c r="B65" s="398" t="s">
        <v>514</v>
      </c>
      <c r="C65" s="328"/>
      <c r="D65" s="328"/>
      <c r="E65" s="328"/>
      <c r="F65" s="399">
        <f t="shared" si="0"/>
        <v>0</v>
      </c>
      <c r="G65" s="284">
        <f t="shared" si="1"/>
        <v>0</v>
      </c>
    </row>
    <row r="66" spans="2:7">
      <c r="B66" s="398" t="s">
        <v>515</v>
      </c>
      <c r="C66" s="328"/>
      <c r="D66" s="328"/>
      <c r="E66" s="328"/>
      <c r="F66" s="399">
        <f t="shared" si="0"/>
        <v>0</v>
      </c>
      <c r="G66" s="284">
        <f t="shared" si="1"/>
        <v>0</v>
      </c>
    </row>
    <row r="67" spans="2:7">
      <c r="B67" s="400" t="s">
        <v>516</v>
      </c>
      <c r="C67" s="330"/>
      <c r="D67" s="330"/>
      <c r="E67" s="330"/>
      <c r="F67" s="401">
        <f t="shared" si="0"/>
        <v>0</v>
      </c>
      <c r="G67" s="284">
        <f t="shared" si="1"/>
        <v>0</v>
      </c>
    </row>
    <row r="68" spans="2:7">
      <c r="B68" s="402" t="s">
        <v>517</v>
      </c>
      <c r="C68" s="202">
        <f>SUM(C61:C67)</f>
        <v>0</v>
      </c>
      <c r="D68" s="202">
        <f t="shared" ref="D68:G68" si="2">SUM(D61:D67)</f>
        <v>0</v>
      </c>
      <c r="E68" s="202">
        <f t="shared" si="2"/>
        <v>0</v>
      </c>
      <c r="F68" s="202">
        <f t="shared" si="2"/>
        <v>0</v>
      </c>
      <c r="G68" s="202">
        <f t="shared" si="2"/>
        <v>0</v>
      </c>
    </row>
    <row r="69" spans="2:7">
      <c r="B69" s="396" t="s">
        <v>518</v>
      </c>
      <c r="C69" s="327"/>
      <c r="D69" s="327"/>
      <c r="E69" s="327"/>
      <c r="F69" s="397">
        <f t="shared" ref="F69:F74" si="3">+D69+E69</f>
        <v>0</v>
      </c>
      <c r="G69" s="284">
        <f t="shared" ref="G69:G74" si="4">+F69-C69</f>
        <v>0</v>
      </c>
    </row>
    <row r="70" spans="2:7">
      <c r="B70" s="398" t="s">
        <v>519</v>
      </c>
      <c r="C70" s="328"/>
      <c r="D70" s="328"/>
      <c r="E70" s="328"/>
      <c r="F70" s="399">
        <f t="shared" si="3"/>
        <v>0</v>
      </c>
      <c r="G70" s="284">
        <f t="shared" si="4"/>
        <v>0</v>
      </c>
    </row>
    <row r="71" spans="2:7" ht="13.5" customHeight="1">
      <c r="B71" s="398" t="s">
        <v>520</v>
      </c>
      <c r="C71" s="328"/>
      <c r="D71" s="328"/>
      <c r="E71" s="328"/>
      <c r="F71" s="399">
        <f t="shared" si="3"/>
        <v>0</v>
      </c>
      <c r="G71" s="284">
        <f t="shared" si="4"/>
        <v>0</v>
      </c>
    </row>
    <row r="72" spans="2:7">
      <c r="B72" s="398" t="s">
        <v>521</v>
      </c>
      <c r="C72" s="328"/>
      <c r="D72" s="328"/>
      <c r="E72" s="328"/>
      <c r="F72" s="399">
        <f t="shared" si="3"/>
        <v>0</v>
      </c>
      <c r="G72" s="284">
        <f t="shared" si="4"/>
        <v>0</v>
      </c>
    </row>
    <row r="73" spans="2:7">
      <c r="B73" s="398" t="s">
        <v>522</v>
      </c>
      <c r="C73" s="328"/>
      <c r="D73" s="328"/>
      <c r="E73" s="328"/>
      <c r="F73" s="399">
        <f t="shared" si="3"/>
        <v>0</v>
      </c>
      <c r="G73" s="284">
        <f t="shared" si="4"/>
        <v>0</v>
      </c>
    </row>
    <row r="74" spans="2:7">
      <c r="B74" s="400" t="s">
        <v>523</v>
      </c>
      <c r="C74" s="330"/>
      <c r="D74" s="330"/>
      <c r="E74" s="330"/>
      <c r="F74" s="401">
        <f t="shared" si="3"/>
        <v>0</v>
      </c>
      <c r="G74" s="284">
        <f t="shared" si="4"/>
        <v>0</v>
      </c>
    </row>
    <row r="75" spans="2:7">
      <c r="B75" s="402" t="s">
        <v>524</v>
      </c>
      <c r="C75" s="202">
        <f>SUM(C69:C74)</f>
        <v>0</v>
      </c>
      <c r="D75" s="202">
        <f t="shared" ref="D75:G75" si="5">SUM(D69:D74)</f>
        <v>0</v>
      </c>
      <c r="E75" s="202">
        <f t="shared" si="5"/>
        <v>0</v>
      </c>
      <c r="F75" s="202">
        <f t="shared" si="5"/>
        <v>0</v>
      </c>
      <c r="G75" s="202">
        <f t="shared" si="5"/>
        <v>0</v>
      </c>
    </row>
    <row r="76" spans="2:7">
      <c r="B76" s="396" t="s">
        <v>525</v>
      </c>
      <c r="C76" s="327"/>
      <c r="D76" s="327"/>
      <c r="E76" s="327"/>
      <c r="F76" s="397">
        <f>+D76+E76</f>
        <v>0</v>
      </c>
      <c r="G76" s="284">
        <f t="shared" ref="G76:G84" si="6">+F76-C76</f>
        <v>0</v>
      </c>
    </row>
    <row r="77" spans="2:7">
      <c r="B77" s="398" t="s">
        <v>526</v>
      </c>
      <c r="C77" s="328"/>
      <c r="D77" s="328"/>
      <c r="E77" s="328"/>
      <c r="F77" s="399">
        <f>+D77+E77</f>
        <v>0</v>
      </c>
      <c r="G77" s="284">
        <f t="shared" si="6"/>
        <v>0</v>
      </c>
    </row>
    <row r="78" spans="2:7">
      <c r="B78" s="398" t="s">
        <v>527</v>
      </c>
      <c r="C78" s="328"/>
      <c r="D78" s="328"/>
      <c r="E78" s="328"/>
      <c r="F78" s="399">
        <f t="shared" ref="F78:F84" si="7">+D78+E78</f>
        <v>0</v>
      </c>
      <c r="G78" s="284">
        <f t="shared" si="6"/>
        <v>0</v>
      </c>
    </row>
    <row r="79" spans="2:7">
      <c r="B79" s="398" t="s">
        <v>528</v>
      </c>
      <c r="C79" s="328"/>
      <c r="D79" s="328"/>
      <c r="E79" s="328"/>
      <c r="F79" s="399">
        <f t="shared" si="7"/>
        <v>0</v>
      </c>
      <c r="G79" s="284">
        <f t="shared" si="6"/>
        <v>0</v>
      </c>
    </row>
    <row r="80" spans="2:7">
      <c r="B80" s="398" t="s">
        <v>529</v>
      </c>
      <c r="C80" s="328"/>
      <c r="D80" s="328"/>
      <c r="E80" s="328"/>
      <c r="F80" s="399">
        <f t="shared" si="7"/>
        <v>0</v>
      </c>
      <c r="G80" s="284">
        <f t="shared" si="6"/>
        <v>0</v>
      </c>
    </row>
    <row r="81" spans="2:8">
      <c r="B81" s="398" t="s">
        <v>530</v>
      </c>
      <c r="C81" s="328"/>
      <c r="D81" s="328"/>
      <c r="E81" s="328"/>
      <c r="F81" s="399">
        <f t="shared" si="7"/>
        <v>0</v>
      </c>
      <c r="G81" s="284">
        <f t="shared" si="6"/>
        <v>0</v>
      </c>
    </row>
    <row r="82" spans="2:8">
      <c r="B82" s="403" t="s">
        <v>531</v>
      </c>
      <c r="C82" s="329"/>
      <c r="D82" s="329"/>
      <c r="E82" s="329"/>
      <c r="F82" s="399">
        <f t="shared" si="7"/>
        <v>0</v>
      </c>
      <c r="G82" s="284">
        <f t="shared" si="6"/>
        <v>0</v>
      </c>
    </row>
    <row r="83" spans="2:8">
      <c r="B83" s="403" t="s">
        <v>532</v>
      </c>
      <c r="C83" s="329"/>
      <c r="D83" s="329"/>
      <c r="E83" s="329"/>
      <c r="F83" s="399">
        <f t="shared" si="7"/>
        <v>0</v>
      </c>
      <c r="G83" s="284">
        <f t="shared" si="6"/>
        <v>0</v>
      </c>
    </row>
    <row r="84" spans="2:8">
      <c r="B84" s="400" t="s">
        <v>533</v>
      </c>
      <c r="C84" s="330"/>
      <c r="D84" s="330"/>
      <c r="E84" s="330"/>
      <c r="F84" s="399">
        <f t="shared" si="7"/>
        <v>0</v>
      </c>
      <c r="G84" s="284">
        <f t="shared" si="6"/>
        <v>0</v>
      </c>
    </row>
    <row r="85" spans="2:8">
      <c r="B85" s="402" t="s">
        <v>534</v>
      </c>
      <c r="C85" s="202">
        <f>SUM(C76:C84)</f>
        <v>0</v>
      </c>
      <c r="D85" s="202">
        <f>SUM(D76:D84)</f>
        <v>0</v>
      </c>
      <c r="E85" s="202">
        <f>SUM(E76:E84)</f>
        <v>0</v>
      </c>
      <c r="F85" s="202">
        <f>SUM(F76:F84)</f>
        <v>0</v>
      </c>
      <c r="G85" s="202">
        <f>SUM(G76:G84)</f>
        <v>0</v>
      </c>
    </row>
    <row r="86" spans="2:8">
      <c r="B86" s="402" t="s">
        <v>369</v>
      </c>
      <c r="C86" s="202">
        <f>+C68+C75+C85</f>
        <v>0</v>
      </c>
      <c r="D86" s="202">
        <f>+D68+D75+D85</f>
        <v>0</v>
      </c>
      <c r="E86" s="202">
        <f>+E68+E75+E85</f>
        <v>0</v>
      </c>
      <c r="F86" s="202">
        <f>+F68+F75+F85</f>
        <v>0</v>
      </c>
      <c r="G86" s="202">
        <f>+G68+G75+G85</f>
        <v>0</v>
      </c>
    </row>
    <row r="88" spans="2:8">
      <c r="B88" s="204" t="s">
        <v>535</v>
      </c>
      <c r="C88" s="199"/>
      <c r="D88" s="199"/>
      <c r="E88" s="199"/>
    </row>
    <row r="89" spans="2:8">
      <c r="B89" s="207" t="s">
        <v>891</v>
      </c>
      <c r="C89" s="207"/>
      <c r="D89" s="207"/>
      <c r="E89" s="207"/>
      <c r="F89" s="207"/>
      <c r="G89" s="207"/>
      <c r="H89" s="207"/>
    </row>
    <row r="91" spans="2:8">
      <c r="B91" s="204" t="s">
        <v>539</v>
      </c>
      <c r="C91" s="199"/>
      <c r="D91" s="199"/>
      <c r="E91" s="199"/>
    </row>
    <row r="92" spans="2:8" ht="25.5">
      <c r="B92" s="1057" t="s">
        <v>368</v>
      </c>
      <c r="C92" s="1058"/>
      <c r="D92" s="1059"/>
      <c r="E92" s="799" t="s">
        <v>854</v>
      </c>
      <c r="F92" s="799" t="s">
        <v>855</v>
      </c>
      <c r="G92" s="799" t="s">
        <v>509</v>
      </c>
    </row>
    <row r="93" spans="2:8">
      <c r="B93" s="1060" t="s">
        <v>541</v>
      </c>
      <c r="C93" s="1061"/>
      <c r="D93" s="1062"/>
      <c r="E93" s="327"/>
      <c r="F93" s="327"/>
      <c r="G93" s="298">
        <f t="shared" ref="G93:G100" si="8">+E93-F93</f>
        <v>0</v>
      </c>
    </row>
    <row r="94" spans="2:8">
      <c r="B94" s="1063" t="s">
        <v>542</v>
      </c>
      <c r="C94" s="1064"/>
      <c r="D94" s="1065"/>
      <c r="E94" s="328"/>
      <c r="F94" s="328"/>
      <c r="G94" s="284">
        <f t="shared" si="8"/>
        <v>0</v>
      </c>
    </row>
    <row r="95" spans="2:8">
      <c r="B95" s="1063" t="s">
        <v>543</v>
      </c>
      <c r="C95" s="1064"/>
      <c r="D95" s="1065"/>
      <c r="E95" s="328"/>
      <c r="F95" s="328"/>
      <c r="G95" s="284">
        <f t="shared" si="8"/>
        <v>0</v>
      </c>
    </row>
    <row r="96" spans="2:8">
      <c r="B96" s="1063" t="s">
        <v>544</v>
      </c>
      <c r="C96" s="1064"/>
      <c r="D96" s="1065"/>
      <c r="E96" s="328"/>
      <c r="F96" s="328"/>
      <c r="G96" s="284">
        <f t="shared" si="8"/>
        <v>0</v>
      </c>
    </row>
    <row r="97" spans="2:8">
      <c r="B97" s="1063" t="s">
        <v>545</v>
      </c>
      <c r="C97" s="1064"/>
      <c r="D97" s="1065"/>
      <c r="E97" s="328"/>
      <c r="F97" s="328"/>
      <c r="G97" s="284">
        <f t="shared" si="8"/>
        <v>0</v>
      </c>
    </row>
    <row r="98" spans="2:8">
      <c r="B98" s="1063" t="s">
        <v>546</v>
      </c>
      <c r="C98" s="1064"/>
      <c r="D98" s="1065"/>
      <c r="E98" s="328"/>
      <c r="F98" s="328"/>
      <c r="G98" s="284">
        <f t="shared" si="8"/>
        <v>0</v>
      </c>
    </row>
    <row r="99" spans="2:8">
      <c r="B99" s="1063" t="s">
        <v>547</v>
      </c>
      <c r="C99" s="1064"/>
      <c r="D99" s="1065"/>
      <c r="E99" s="328"/>
      <c r="F99" s="328"/>
      <c r="G99" s="284">
        <f t="shared" si="8"/>
        <v>0</v>
      </c>
    </row>
    <row r="100" spans="2:8">
      <c r="B100" s="1066" t="s">
        <v>548</v>
      </c>
      <c r="C100" s="1067"/>
      <c r="D100" s="1068"/>
      <c r="E100" s="330"/>
      <c r="F100" s="330"/>
      <c r="G100" s="299">
        <f t="shared" si="8"/>
        <v>0</v>
      </c>
    </row>
    <row r="101" spans="2:8">
      <c r="B101" s="998" t="s">
        <v>369</v>
      </c>
      <c r="C101" s="999"/>
      <c r="D101" s="1000"/>
      <c r="E101" s="202">
        <f>SUM(E93:E100)</f>
        <v>0</v>
      </c>
      <c r="F101" s="202">
        <f>SUM(F93:F100)</f>
        <v>0</v>
      </c>
      <c r="G101" s="202">
        <f>SUM(G93:G100)</f>
        <v>0</v>
      </c>
    </row>
    <row r="103" spans="2:8">
      <c r="B103" s="204" t="s">
        <v>549</v>
      </c>
      <c r="C103" s="446"/>
      <c r="D103" s="446"/>
      <c r="E103" s="446"/>
      <c r="F103" s="446"/>
      <c r="G103" s="446"/>
      <c r="H103" s="446"/>
    </row>
    <row r="104" spans="2:8">
      <c r="B104" s="207" t="s">
        <v>856</v>
      </c>
      <c r="C104" s="207"/>
      <c r="D104" s="207"/>
      <c r="E104" s="207"/>
      <c r="F104" s="207"/>
      <c r="G104" s="207"/>
      <c r="H104" s="207"/>
    </row>
    <row r="106" spans="2:8">
      <c r="B106" s="204" t="s">
        <v>572</v>
      </c>
      <c r="C106" s="446"/>
      <c r="D106" s="446"/>
      <c r="E106" s="446"/>
    </row>
    <row r="107" spans="2:8" ht="63.75">
      <c r="B107" s="1057" t="s">
        <v>368</v>
      </c>
      <c r="C107" s="1058"/>
      <c r="D107" s="1059"/>
      <c r="E107" s="799" t="s">
        <v>857</v>
      </c>
      <c r="F107" s="799" t="s">
        <v>858</v>
      </c>
      <c r="G107" s="799" t="s">
        <v>509</v>
      </c>
    </row>
    <row r="108" spans="2:8">
      <c r="B108" s="1094"/>
      <c r="C108" s="1095"/>
      <c r="D108" s="1096"/>
      <c r="E108" s="437"/>
      <c r="F108" s="437"/>
      <c r="G108" s="406">
        <f t="shared" ref="G108:G109" si="9">+E108-F108</f>
        <v>0</v>
      </c>
    </row>
    <row r="109" spans="2:8">
      <c r="B109" s="1121"/>
      <c r="C109" s="1122"/>
      <c r="D109" s="1123"/>
      <c r="E109" s="438"/>
      <c r="F109" s="438"/>
      <c r="G109" s="407">
        <f t="shared" si="9"/>
        <v>0</v>
      </c>
    </row>
    <row r="110" spans="2:8">
      <c r="B110" s="1124"/>
      <c r="C110" s="1125"/>
      <c r="D110" s="1126"/>
      <c r="E110" s="419"/>
      <c r="F110" s="419"/>
      <c r="G110" s="798">
        <f>+E110-F110</f>
        <v>0</v>
      </c>
    </row>
    <row r="111" spans="2:8">
      <c r="B111" s="998" t="s">
        <v>369</v>
      </c>
      <c r="C111" s="999"/>
      <c r="D111" s="1000"/>
      <c r="E111" s="408">
        <f>SUM(E108:E110)</f>
        <v>0</v>
      </c>
      <c r="F111" s="408">
        <f t="shared" ref="F111:G111" si="10">SUM(F108:F110)</f>
        <v>0</v>
      </c>
      <c r="G111" s="408">
        <f t="shared" si="10"/>
        <v>0</v>
      </c>
    </row>
    <row r="112" spans="2:8">
      <c r="B112" s="207"/>
      <c r="C112" s="207"/>
      <c r="D112" s="207"/>
      <c r="E112" s="207"/>
    </row>
    <row r="113" spans="2:7">
      <c r="B113" s="204" t="s">
        <v>575</v>
      </c>
    </row>
    <row r="114" spans="2:7">
      <c r="B114" s="1057" t="s">
        <v>368</v>
      </c>
      <c r="C114" s="1058"/>
      <c r="D114" s="1058"/>
      <c r="E114" s="1059"/>
      <c r="F114" s="799" t="s">
        <v>477</v>
      </c>
      <c r="G114" s="799" t="s">
        <v>509</v>
      </c>
    </row>
    <row r="115" spans="2:7">
      <c r="B115" s="1106" t="s">
        <v>859</v>
      </c>
      <c r="C115" s="1107"/>
      <c r="D115" s="1107"/>
      <c r="E115" s="1108"/>
      <c r="F115" s="439"/>
      <c r="G115" s="410">
        <f>-F115</f>
        <v>0</v>
      </c>
    </row>
    <row r="116" spans="2:7">
      <c r="B116" s="998" t="s">
        <v>369</v>
      </c>
      <c r="C116" s="999"/>
      <c r="D116" s="999"/>
      <c r="E116" s="999"/>
      <c r="F116" s="1000"/>
      <c r="G116" s="202">
        <f>+G115</f>
        <v>0</v>
      </c>
    </row>
    <row r="118" spans="2:7">
      <c r="B118" s="204" t="s">
        <v>577</v>
      </c>
      <c r="C118" s="199"/>
      <c r="D118" s="199"/>
      <c r="E118" s="199"/>
    </row>
    <row r="119" spans="2:7">
      <c r="B119" s="1057" t="s">
        <v>368</v>
      </c>
      <c r="C119" s="1058"/>
      <c r="D119" s="1058"/>
      <c r="E119" s="1059"/>
      <c r="F119" s="799" t="s">
        <v>477</v>
      </c>
      <c r="G119" s="799" t="s">
        <v>509</v>
      </c>
    </row>
    <row r="120" spans="2:7" ht="25.5" customHeight="1">
      <c r="B120" s="1075" t="s">
        <v>860</v>
      </c>
      <c r="C120" s="1076"/>
      <c r="D120" s="1076"/>
      <c r="E120" s="1077"/>
      <c r="F120" s="439"/>
      <c r="G120" s="412">
        <f>-F120</f>
        <v>0</v>
      </c>
    </row>
    <row r="121" spans="2:7">
      <c r="B121" s="998" t="s">
        <v>369</v>
      </c>
      <c r="C121" s="999"/>
      <c r="D121" s="999"/>
      <c r="E121" s="999"/>
      <c r="F121" s="1000"/>
      <c r="G121" s="202">
        <f>+G120</f>
        <v>0</v>
      </c>
    </row>
    <row r="123" spans="2:7">
      <c r="B123" s="204" t="s">
        <v>579</v>
      </c>
      <c r="C123" s="199"/>
      <c r="D123" s="199"/>
      <c r="E123" s="199"/>
    </row>
    <row r="124" spans="2:7" ht="76.5">
      <c r="B124" s="799" t="s">
        <v>368</v>
      </c>
      <c r="C124" s="799" t="s">
        <v>861</v>
      </c>
      <c r="D124" s="799" t="s">
        <v>581</v>
      </c>
      <c r="E124" s="799" t="s">
        <v>582</v>
      </c>
      <c r="F124" s="799" t="s">
        <v>862</v>
      </c>
      <c r="G124" s="799" t="s">
        <v>509</v>
      </c>
    </row>
    <row r="125" spans="2:7">
      <c r="B125" s="331"/>
      <c r="C125" s="327"/>
      <c r="D125" s="327"/>
      <c r="E125" s="413">
        <f>+C125*D125/100</f>
        <v>0</v>
      </c>
      <c r="F125" s="327"/>
      <c r="G125" s="298">
        <f>+E125-F125</f>
        <v>0</v>
      </c>
    </row>
    <row r="126" spans="2:7">
      <c r="B126" s="333"/>
      <c r="C126" s="328"/>
      <c r="D126" s="328"/>
      <c r="E126" s="414">
        <f t="shared" ref="E126:E127" si="11">+C126*D126/100</f>
        <v>0</v>
      </c>
      <c r="F126" s="328"/>
      <c r="G126" s="284">
        <f>+E126-F126</f>
        <v>0</v>
      </c>
    </row>
    <row r="127" spans="2:7">
      <c r="B127" s="335"/>
      <c r="C127" s="330"/>
      <c r="D127" s="330"/>
      <c r="E127" s="415">
        <f t="shared" si="11"/>
        <v>0</v>
      </c>
      <c r="F127" s="330"/>
      <c r="G127" s="299">
        <f>+E127-F127</f>
        <v>0</v>
      </c>
    </row>
    <row r="128" spans="2:7">
      <c r="B128" s="402" t="s">
        <v>369</v>
      </c>
      <c r="C128" s="202">
        <f>SUM(C125:C127)</f>
        <v>0</v>
      </c>
      <c r="D128" s="202"/>
      <c r="E128" s="202">
        <f>SUM(E125:E127)</f>
        <v>0</v>
      </c>
      <c r="F128" s="202">
        <f>SUM(F125:F127)</f>
        <v>0</v>
      </c>
      <c r="G128" s="202">
        <f>SUM(G125:G127)</f>
        <v>0</v>
      </c>
    </row>
    <row r="130" spans="2:7">
      <c r="B130" s="204" t="s">
        <v>583</v>
      </c>
      <c r="C130" s="199"/>
      <c r="D130" s="199"/>
      <c r="E130" s="199"/>
    </row>
    <row r="131" spans="2:7" ht="63.75">
      <c r="B131" s="1101" t="s">
        <v>368</v>
      </c>
      <c r="C131" s="1101"/>
      <c r="D131" s="1101"/>
      <c r="E131" s="799" t="s">
        <v>863</v>
      </c>
      <c r="F131" s="799" t="s">
        <v>864</v>
      </c>
      <c r="G131" s="799" t="s">
        <v>509</v>
      </c>
    </row>
    <row r="132" spans="2:7">
      <c r="B132" s="1102" t="s">
        <v>865</v>
      </c>
      <c r="C132" s="1102"/>
      <c r="D132" s="1102"/>
      <c r="E132" s="332"/>
      <c r="F132" s="332"/>
      <c r="G132" s="406">
        <f>-E132+F132</f>
        <v>0</v>
      </c>
    </row>
    <row r="133" spans="2:7">
      <c r="B133" s="1101" t="s">
        <v>369</v>
      </c>
      <c r="C133" s="1101"/>
      <c r="D133" s="1101"/>
      <c r="E133" s="262">
        <f>+E132</f>
        <v>0</v>
      </c>
      <c r="F133" s="262">
        <f>+F132</f>
        <v>0</v>
      </c>
      <c r="G133" s="408">
        <f>+G132</f>
        <v>0</v>
      </c>
    </row>
    <row r="135" spans="2:7">
      <c r="B135" s="204" t="s">
        <v>587</v>
      </c>
      <c r="C135" s="199"/>
      <c r="D135" s="199"/>
      <c r="E135" s="199"/>
    </row>
    <row r="136" spans="2:7">
      <c r="B136" s="1057" t="s">
        <v>368</v>
      </c>
      <c r="C136" s="1058"/>
      <c r="D136" s="1058"/>
      <c r="E136" s="1059"/>
      <c r="F136" s="799" t="s">
        <v>477</v>
      </c>
      <c r="G136" s="799" t="s">
        <v>509</v>
      </c>
    </row>
    <row r="137" spans="2:7" ht="12" customHeight="1">
      <c r="B137" s="214" t="s">
        <v>588</v>
      </c>
      <c r="C137" s="1075" t="s">
        <v>866</v>
      </c>
      <c r="D137" s="1076"/>
      <c r="E137" s="1076"/>
      <c r="F137" s="440"/>
      <c r="G137" s="418">
        <f>+F137</f>
        <v>0</v>
      </c>
    </row>
    <row r="138" spans="2:7" ht="12" customHeight="1">
      <c r="B138" s="797" t="s">
        <v>590</v>
      </c>
      <c r="C138" s="1075" t="s">
        <v>867</v>
      </c>
      <c r="D138" s="1076"/>
      <c r="E138" s="1077"/>
      <c r="F138" s="440"/>
      <c r="G138" s="418">
        <f>-F138</f>
        <v>0</v>
      </c>
    </row>
    <row r="139" spans="2:7" ht="12.75" customHeight="1">
      <c r="B139" s="1071" t="s">
        <v>592</v>
      </c>
      <c r="C139" s="1072" t="s">
        <v>868</v>
      </c>
      <c r="D139" s="1073"/>
      <c r="E139" s="1074"/>
      <c r="F139" s="441"/>
      <c r="G139" s="1097">
        <f>+F140-F139</f>
        <v>0</v>
      </c>
    </row>
    <row r="140" spans="2:7" ht="23.25" customHeight="1">
      <c r="B140" s="995"/>
      <c r="C140" s="995" t="s">
        <v>869</v>
      </c>
      <c r="D140" s="996"/>
      <c r="E140" s="997"/>
      <c r="F140" s="330"/>
      <c r="G140" s="1098"/>
    </row>
    <row r="141" spans="2:7" ht="15" customHeight="1">
      <c r="B141" s="1069" t="s">
        <v>595</v>
      </c>
      <c r="C141" s="420" t="s">
        <v>870</v>
      </c>
      <c r="D141" s="421"/>
      <c r="E141" s="421"/>
      <c r="F141" s="327"/>
      <c r="G141" s="1099">
        <f>+F141-F142</f>
        <v>0</v>
      </c>
    </row>
    <row r="142" spans="2:7">
      <c r="B142" s="1070"/>
      <c r="C142" s="422" t="s">
        <v>871</v>
      </c>
      <c r="D142" s="423"/>
      <c r="E142" s="423"/>
      <c r="F142" s="330"/>
      <c r="G142" s="1100"/>
    </row>
    <row r="143" spans="2:7">
      <c r="B143" s="283" t="s">
        <v>598</v>
      </c>
      <c r="C143" s="424" t="s">
        <v>599</v>
      </c>
      <c r="D143" s="425"/>
      <c r="E143" s="425"/>
      <c r="F143" s="431"/>
      <c r="G143" s="798">
        <f>-F143</f>
        <v>0</v>
      </c>
    </row>
    <row r="144" spans="2:7">
      <c r="B144" s="998" t="s">
        <v>369</v>
      </c>
      <c r="C144" s="999"/>
      <c r="D144" s="999"/>
      <c r="E144" s="999"/>
      <c r="F144" s="1000"/>
      <c r="G144" s="202">
        <f>SUM(G137:G143)</f>
        <v>0</v>
      </c>
    </row>
    <row r="145" spans="2:10" s="137" customFormat="1">
      <c r="B145" s="442"/>
      <c r="C145" s="442"/>
      <c r="D145" s="442"/>
      <c r="E145" s="442"/>
      <c r="F145" s="442"/>
      <c r="G145" s="443"/>
    </row>
    <row r="146" spans="2:10">
      <c r="B146" s="204" t="s">
        <v>600</v>
      </c>
      <c r="C146" s="199"/>
      <c r="D146" s="199"/>
    </row>
    <row r="147" spans="2:10">
      <c r="B147" s="429" t="s">
        <v>368</v>
      </c>
      <c r="C147" s="430"/>
      <c r="D147" s="430"/>
      <c r="E147" s="430"/>
      <c r="F147" s="799" t="s">
        <v>477</v>
      </c>
      <c r="G147" s="799" t="s">
        <v>509</v>
      </c>
    </row>
    <row r="148" spans="2:10">
      <c r="B148" s="1060" t="s">
        <v>872</v>
      </c>
      <c r="C148" s="1061"/>
      <c r="D148" s="1061"/>
      <c r="E148" s="1062"/>
      <c r="F148" s="332"/>
      <c r="G148" s="406">
        <f>-F148</f>
        <v>0</v>
      </c>
    </row>
    <row r="149" spans="2:10" ht="24.75" customHeight="1">
      <c r="B149" s="1066" t="s">
        <v>873</v>
      </c>
      <c r="C149" s="1067"/>
      <c r="D149" s="1067"/>
      <c r="E149" s="1068"/>
      <c r="F149" s="336"/>
      <c r="G149" s="798">
        <f>-F149</f>
        <v>0</v>
      </c>
    </row>
    <row r="150" spans="2:10">
      <c r="B150" s="998" t="s">
        <v>369</v>
      </c>
      <c r="C150" s="999"/>
      <c r="D150" s="999"/>
      <c r="E150" s="999"/>
      <c r="F150" s="1000"/>
      <c r="G150" s="202">
        <f>SUM(G148:G149)</f>
        <v>0</v>
      </c>
    </row>
    <row r="152" spans="2:10">
      <c r="B152" s="204" t="s">
        <v>603</v>
      </c>
      <c r="C152" s="199"/>
      <c r="D152" s="199"/>
      <c r="E152" s="199"/>
    </row>
    <row r="153" spans="2:10">
      <c r="B153" s="1057" t="s">
        <v>368</v>
      </c>
      <c r="C153" s="1058"/>
      <c r="D153" s="1058"/>
      <c r="E153" s="1059"/>
      <c r="F153" s="217" t="s">
        <v>477</v>
      </c>
      <c r="G153" s="799" t="s">
        <v>509</v>
      </c>
    </row>
    <row r="154" spans="2:10" s="199" customFormat="1">
      <c r="B154" s="1060" t="s">
        <v>604</v>
      </c>
      <c r="C154" s="1061"/>
      <c r="D154" s="1061"/>
      <c r="E154" s="1062"/>
      <c r="F154" s="332"/>
      <c r="G154" s="406">
        <f>-F154</f>
        <v>0</v>
      </c>
      <c r="I154" s="395"/>
      <c r="J154" s="395"/>
    </row>
    <row r="155" spans="2:10" s="199" customFormat="1">
      <c r="B155" s="1066" t="s">
        <v>605</v>
      </c>
      <c r="C155" s="1067"/>
      <c r="D155" s="1067"/>
      <c r="E155" s="1068"/>
      <c r="F155" s="336"/>
      <c r="G155" s="798">
        <f>-F155</f>
        <v>0</v>
      </c>
      <c r="I155" s="395"/>
      <c r="J155" s="395"/>
    </row>
    <row r="156" spans="2:10">
      <c r="B156" s="998" t="s">
        <v>369</v>
      </c>
      <c r="C156" s="999"/>
      <c r="D156" s="999"/>
      <c r="E156" s="999"/>
      <c r="F156" s="1000"/>
      <c r="G156" s="202">
        <f>SUM(G154:G155)</f>
        <v>0</v>
      </c>
    </row>
    <row r="158" spans="2:10">
      <c r="B158" s="204" t="s">
        <v>606</v>
      </c>
      <c r="C158" s="199"/>
    </row>
    <row r="159" spans="2:10">
      <c r="B159" s="1057" t="s">
        <v>368</v>
      </c>
      <c r="C159" s="1058"/>
      <c r="D159" s="1058"/>
      <c r="E159" s="1059"/>
      <c r="F159" s="217" t="s">
        <v>477</v>
      </c>
      <c r="G159" s="799" t="s">
        <v>509</v>
      </c>
    </row>
    <row r="160" spans="2:10" ht="12" customHeight="1">
      <c r="B160" s="1010" t="s">
        <v>874</v>
      </c>
      <c r="C160" s="1011"/>
      <c r="D160" s="1011"/>
      <c r="E160" s="1012"/>
      <c r="F160" s="332"/>
      <c r="G160" s="298">
        <f>+F160</f>
        <v>0</v>
      </c>
    </row>
    <row r="161" spans="2:7">
      <c r="B161" s="995" t="s">
        <v>875</v>
      </c>
      <c r="C161" s="996"/>
      <c r="D161" s="996"/>
      <c r="E161" s="997"/>
      <c r="F161" s="336"/>
      <c r="G161" s="299">
        <f>-F161</f>
        <v>0</v>
      </c>
    </row>
    <row r="162" spans="2:7">
      <c r="B162" s="998" t="s">
        <v>369</v>
      </c>
      <c r="C162" s="999"/>
      <c r="D162" s="999"/>
      <c r="E162" s="999"/>
      <c r="F162" s="1000"/>
      <c r="G162" s="202">
        <f>SUM(G160:G161)</f>
        <v>0</v>
      </c>
    </row>
    <row r="164" spans="2:7">
      <c r="B164" s="204" t="s">
        <v>609</v>
      </c>
      <c r="C164" s="199"/>
      <c r="D164" s="199"/>
      <c r="E164" s="199"/>
    </row>
    <row r="165" spans="2:7" ht="63.75">
      <c r="B165" s="1057" t="s">
        <v>368</v>
      </c>
      <c r="C165" s="1058"/>
      <c r="D165" s="1059"/>
      <c r="E165" s="799" t="s">
        <v>876</v>
      </c>
      <c r="F165" s="799" t="s">
        <v>877</v>
      </c>
      <c r="G165" s="799" t="s">
        <v>509</v>
      </c>
    </row>
    <row r="166" spans="2:7">
      <c r="B166" s="1075" t="s">
        <v>612</v>
      </c>
      <c r="C166" s="1076"/>
      <c r="D166" s="1077"/>
      <c r="E166" s="431"/>
      <c r="F166" s="431"/>
      <c r="G166" s="432">
        <f>-E166+F166</f>
        <v>0</v>
      </c>
    </row>
    <row r="167" spans="2:7">
      <c r="B167" s="1103" t="s">
        <v>613</v>
      </c>
      <c r="C167" s="1104"/>
      <c r="D167" s="1104"/>
      <c r="E167" s="1105"/>
      <c r="F167" s="444"/>
      <c r="G167" s="433">
        <f>+F167</f>
        <v>0</v>
      </c>
    </row>
    <row r="168" spans="2:7">
      <c r="B168" s="998" t="s">
        <v>369</v>
      </c>
      <c r="C168" s="999"/>
      <c r="D168" s="999"/>
      <c r="E168" s="999"/>
      <c r="F168" s="1000"/>
      <c r="G168" s="202">
        <f>SUM(G166:G167)</f>
        <v>0</v>
      </c>
    </row>
    <row r="170" spans="2:7">
      <c r="B170" s="204" t="s">
        <v>614</v>
      </c>
      <c r="C170" s="199"/>
      <c r="D170" s="199"/>
      <c r="E170" s="199"/>
    </row>
    <row r="171" spans="2:7" ht="51">
      <c r="B171" s="1057" t="s">
        <v>368</v>
      </c>
      <c r="C171" s="1058"/>
      <c r="D171" s="1059"/>
      <c r="E171" s="799" t="s">
        <v>878</v>
      </c>
      <c r="F171" s="799" t="s">
        <v>879</v>
      </c>
      <c r="G171" s="799" t="s">
        <v>509</v>
      </c>
    </row>
    <row r="172" spans="2:7">
      <c r="B172" s="1075" t="s">
        <v>617</v>
      </c>
      <c r="C172" s="1076"/>
      <c r="D172" s="1077"/>
      <c r="E172" s="431"/>
      <c r="F172" s="431"/>
      <c r="G172" s="432">
        <f>-E172+F172</f>
        <v>0</v>
      </c>
    </row>
    <row r="173" spans="2:7">
      <c r="B173" s="1075" t="s">
        <v>618</v>
      </c>
      <c r="C173" s="1076"/>
      <c r="D173" s="1076"/>
      <c r="E173" s="1077"/>
      <c r="F173" s="411"/>
      <c r="G173" s="412">
        <f>+F173</f>
        <v>0</v>
      </c>
    </row>
    <row r="174" spans="2:7">
      <c r="B174" s="998" t="s">
        <v>369</v>
      </c>
      <c r="C174" s="999"/>
      <c r="D174" s="999"/>
      <c r="E174" s="999"/>
      <c r="F174" s="1000"/>
      <c r="G174" s="202">
        <f>SUM(G172:G173)</f>
        <v>0</v>
      </c>
    </row>
    <row r="176" spans="2:7">
      <c r="B176" s="204" t="s">
        <v>619</v>
      </c>
      <c r="C176" s="199"/>
      <c r="D176" s="199"/>
      <c r="E176" s="199"/>
    </row>
    <row r="177" spans="2:7" ht="38.25">
      <c r="B177" s="1057" t="s">
        <v>368</v>
      </c>
      <c r="C177" s="1058"/>
      <c r="D177" s="1059"/>
      <c r="E177" s="799" t="s">
        <v>880</v>
      </c>
      <c r="F177" s="799" t="s">
        <v>881</v>
      </c>
      <c r="G177" s="799" t="s">
        <v>509</v>
      </c>
    </row>
    <row r="178" spans="2:7">
      <c r="B178" s="1078"/>
      <c r="C178" s="1079"/>
      <c r="D178" s="1080"/>
      <c r="E178" s="327"/>
      <c r="F178" s="327"/>
      <c r="G178" s="298">
        <f>-E178+F178</f>
        <v>0</v>
      </c>
    </row>
    <row r="179" spans="2:7">
      <c r="B179" s="800"/>
      <c r="C179" s="801"/>
      <c r="D179" s="802"/>
      <c r="E179" s="328"/>
      <c r="F179" s="328"/>
      <c r="G179" s="284">
        <f t="shared" ref="G179:G180" si="12">-E179+F179</f>
        <v>0</v>
      </c>
    </row>
    <row r="180" spans="2:7">
      <c r="B180" s="803"/>
      <c r="C180" s="804"/>
      <c r="D180" s="805"/>
      <c r="E180" s="330"/>
      <c r="F180" s="330"/>
      <c r="G180" s="299">
        <f t="shared" si="12"/>
        <v>0</v>
      </c>
    </row>
    <row r="181" spans="2:7">
      <c r="B181" s="998" t="s">
        <v>369</v>
      </c>
      <c r="C181" s="999"/>
      <c r="D181" s="1000"/>
      <c r="E181" s="202">
        <f>SUM(E178:E180)</f>
        <v>0</v>
      </c>
      <c r="F181" s="202">
        <f t="shared" ref="F181:G181" si="13">SUM(F178:F180)</f>
        <v>0</v>
      </c>
      <c r="G181" s="202">
        <f t="shared" si="13"/>
        <v>0</v>
      </c>
    </row>
    <row r="183" spans="2:7">
      <c r="B183" s="204" t="s">
        <v>622</v>
      </c>
      <c r="C183" s="199"/>
      <c r="D183" s="199"/>
      <c r="E183" s="199"/>
      <c r="F183" s="570"/>
    </row>
    <row r="184" spans="2:7" ht="63.75">
      <c r="B184" s="1057" t="s">
        <v>368</v>
      </c>
      <c r="C184" s="1058"/>
      <c r="D184" s="1059"/>
      <c r="E184" s="799" t="s">
        <v>882</v>
      </c>
      <c r="F184" s="799" t="s">
        <v>883</v>
      </c>
      <c r="G184" s="799" t="s">
        <v>509</v>
      </c>
    </row>
    <row r="185" spans="2:7">
      <c r="B185" s="1094"/>
      <c r="C185" s="1095"/>
      <c r="D185" s="1096"/>
      <c r="E185" s="327"/>
      <c r="F185" s="327"/>
      <c r="G185" s="298">
        <f>+E185-F185</f>
        <v>0</v>
      </c>
    </row>
    <row r="186" spans="2:7">
      <c r="B186" s="808"/>
      <c r="C186" s="809"/>
      <c r="D186" s="810"/>
      <c r="E186" s="328"/>
      <c r="F186" s="328"/>
      <c r="G186" s="284">
        <f t="shared" ref="G186:G187" si="14">+E186-F186</f>
        <v>0</v>
      </c>
    </row>
    <row r="187" spans="2:7">
      <c r="B187" s="811"/>
      <c r="C187" s="812"/>
      <c r="D187" s="813"/>
      <c r="E187" s="330"/>
      <c r="F187" s="330"/>
      <c r="G187" s="299">
        <f t="shared" si="14"/>
        <v>0</v>
      </c>
    </row>
    <row r="188" spans="2:7">
      <c r="B188" s="998" t="s">
        <v>369</v>
      </c>
      <c r="C188" s="999"/>
      <c r="D188" s="1000"/>
      <c r="E188" s="202">
        <f>SUM(E185:E187)</f>
        <v>0</v>
      </c>
      <c r="F188" s="202">
        <f t="shared" ref="F188:G188" si="15">SUM(F185:F187)</f>
        <v>0</v>
      </c>
      <c r="G188" s="202">
        <f t="shared" si="15"/>
        <v>0</v>
      </c>
    </row>
    <row r="189" spans="2:7">
      <c r="B189" s="207"/>
      <c r="C189" s="207"/>
      <c r="D189" s="207"/>
      <c r="E189" s="207"/>
    </row>
    <row r="190" spans="2:7">
      <c r="B190" s="204" t="s">
        <v>625</v>
      </c>
      <c r="C190" s="199"/>
      <c r="D190" s="199"/>
      <c r="E190" s="199"/>
    </row>
    <row r="191" spans="2:7" ht="89.25">
      <c r="B191" s="1057" t="s">
        <v>368</v>
      </c>
      <c r="C191" s="1058"/>
      <c r="D191" s="1059"/>
      <c r="E191" s="799" t="s">
        <v>884</v>
      </c>
      <c r="F191" s="799" t="s">
        <v>885</v>
      </c>
      <c r="G191" s="799" t="s">
        <v>509</v>
      </c>
    </row>
    <row r="192" spans="2:7">
      <c r="B192" s="1091" t="s">
        <v>628</v>
      </c>
      <c r="C192" s="1092"/>
      <c r="D192" s="1093"/>
      <c r="E192" s="411"/>
      <c r="F192" s="411"/>
      <c r="G192" s="412">
        <f>+F192-E192</f>
        <v>0</v>
      </c>
    </row>
    <row r="193" spans="2:7">
      <c r="B193" s="998" t="s">
        <v>369</v>
      </c>
      <c r="C193" s="999"/>
      <c r="D193" s="1000"/>
      <c r="E193" s="202">
        <f>SUM(E192:E192)</f>
        <v>0</v>
      </c>
      <c r="F193" s="202">
        <f>SUM(F192:F192)</f>
        <v>0</v>
      </c>
      <c r="G193" s="202">
        <f>SUM(G192:G192)</f>
        <v>0</v>
      </c>
    </row>
    <row r="194" spans="2:7">
      <c r="B194" s="207"/>
      <c r="C194" s="207"/>
      <c r="D194" s="207"/>
      <c r="E194" s="207"/>
    </row>
    <row r="195" spans="2:7">
      <c r="B195" s="204" t="s">
        <v>629</v>
      </c>
      <c r="C195" s="199"/>
    </row>
    <row r="196" spans="2:7">
      <c r="B196" s="429" t="s">
        <v>368</v>
      </c>
      <c r="C196" s="430"/>
      <c r="D196" s="430"/>
      <c r="E196" s="430"/>
      <c r="F196" s="796" t="s">
        <v>477</v>
      </c>
      <c r="G196" s="799" t="s">
        <v>509</v>
      </c>
    </row>
    <row r="197" spans="2:7">
      <c r="B197" s="1010" t="s">
        <v>886</v>
      </c>
      <c r="C197" s="1011"/>
      <c r="D197" s="1011"/>
      <c r="E197" s="1012"/>
      <c r="F197" s="327"/>
      <c r="G197" s="298">
        <f>+F197</f>
        <v>0</v>
      </c>
    </row>
    <row r="198" spans="2:7">
      <c r="B198" s="995" t="s">
        <v>887</v>
      </c>
      <c r="C198" s="996"/>
      <c r="D198" s="996"/>
      <c r="E198" s="997"/>
      <c r="F198" s="445"/>
      <c r="G198" s="284">
        <f>-F198</f>
        <v>0</v>
      </c>
    </row>
    <row r="199" spans="2:7">
      <c r="B199" s="998" t="s">
        <v>369</v>
      </c>
      <c r="C199" s="999"/>
      <c r="D199" s="999"/>
      <c r="E199" s="999"/>
      <c r="F199" s="1000"/>
      <c r="G199" s="202">
        <f>SUM(G197:G198)</f>
        <v>0</v>
      </c>
    </row>
    <row r="201" spans="2:7">
      <c r="B201" s="204" t="s">
        <v>632</v>
      </c>
      <c r="C201" s="199"/>
      <c r="D201" s="199"/>
      <c r="E201" s="199"/>
    </row>
    <row r="202" spans="2:7" ht="25.5">
      <c r="B202" s="799" t="s">
        <v>368</v>
      </c>
      <c r="C202" s="1089" t="s">
        <v>392</v>
      </c>
      <c r="D202" s="1089"/>
      <c r="E202" s="799" t="s">
        <v>888</v>
      </c>
      <c r="F202" s="799" t="s">
        <v>889</v>
      </c>
      <c r="G202" s="799" t="s">
        <v>509</v>
      </c>
    </row>
    <row r="203" spans="2:7">
      <c r="B203" s="331"/>
      <c r="C203" s="1090"/>
      <c r="D203" s="1090"/>
      <c r="E203" s="327"/>
      <c r="F203" s="327"/>
      <c r="G203" s="298">
        <f>+E203-F203</f>
        <v>0</v>
      </c>
    </row>
    <row r="204" spans="2:7">
      <c r="B204" s="333"/>
      <c r="C204" s="1087"/>
      <c r="D204" s="1087"/>
      <c r="E204" s="328"/>
      <c r="F204" s="328"/>
      <c r="G204" s="284">
        <f t="shared" ref="G204:G207" si="16">+E204-F204</f>
        <v>0</v>
      </c>
    </row>
    <row r="205" spans="2:7">
      <c r="B205" s="333"/>
      <c r="C205" s="1087"/>
      <c r="D205" s="1087"/>
      <c r="E205" s="328"/>
      <c r="F205" s="328"/>
      <c r="G205" s="284">
        <f t="shared" si="16"/>
        <v>0</v>
      </c>
    </row>
    <row r="206" spans="2:7">
      <c r="B206" s="333"/>
      <c r="C206" s="1087"/>
      <c r="D206" s="1087"/>
      <c r="E206" s="328"/>
      <c r="F206" s="328"/>
      <c r="G206" s="284">
        <f t="shared" si="16"/>
        <v>0</v>
      </c>
    </row>
    <row r="207" spans="2:7">
      <c r="B207" s="335"/>
      <c r="C207" s="1088"/>
      <c r="D207" s="1088"/>
      <c r="E207" s="330"/>
      <c r="F207" s="330"/>
      <c r="G207" s="299">
        <f t="shared" si="16"/>
        <v>0</v>
      </c>
    </row>
    <row r="208" spans="2:7">
      <c r="B208" s="998" t="s">
        <v>369</v>
      </c>
      <c r="C208" s="999"/>
      <c r="D208" s="1000"/>
      <c r="E208" s="202">
        <f>SUM(E203:E207)</f>
        <v>0</v>
      </c>
      <c r="F208" s="202">
        <f>SUM(F203:F207)</f>
        <v>0</v>
      </c>
      <c r="G208" s="202">
        <f>SUM(G203:G207)</f>
        <v>0</v>
      </c>
    </row>
    <row r="209" spans="2:8">
      <c r="G209" s="168"/>
      <c r="H209" s="168"/>
    </row>
    <row r="210" spans="2:8">
      <c r="B210" s="204" t="s">
        <v>635</v>
      </c>
      <c r="C210" s="199"/>
      <c r="D210" s="199"/>
      <c r="E210" s="199"/>
    </row>
    <row r="211" spans="2:8">
      <c r="B211" s="1057" t="s">
        <v>368</v>
      </c>
      <c r="C211" s="1058"/>
      <c r="D211" s="1058"/>
      <c r="E211" s="1058"/>
      <c r="F211" s="1059"/>
      <c r="G211" s="799" t="s">
        <v>636</v>
      </c>
    </row>
    <row r="212" spans="2:8">
      <c r="B212" s="1078"/>
      <c r="C212" s="1079"/>
      <c r="D212" s="1079"/>
      <c r="E212" s="1079"/>
      <c r="F212" s="1080"/>
      <c r="G212" s="327"/>
    </row>
    <row r="213" spans="2:8">
      <c r="B213" s="1081"/>
      <c r="C213" s="1082"/>
      <c r="D213" s="1082"/>
      <c r="E213" s="1082"/>
      <c r="F213" s="1083"/>
      <c r="G213" s="328"/>
    </row>
    <row r="214" spans="2:8">
      <c r="B214" s="1081"/>
      <c r="C214" s="1082"/>
      <c r="D214" s="1082"/>
      <c r="E214" s="1082"/>
      <c r="F214" s="1083"/>
      <c r="G214" s="328"/>
    </row>
    <row r="215" spans="2:8">
      <c r="B215" s="1081"/>
      <c r="C215" s="1082"/>
      <c r="D215" s="1082"/>
      <c r="E215" s="1082"/>
      <c r="F215" s="1083"/>
      <c r="G215" s="328"/>
    </row>
    <row r="216" spans="2:8">
      <c r="B216" s="1084"/>
      <c r="C216" s="1085"/>
      <c r="D216" s="1085"/>
      <c r="E216" s="1085"/>
      <c r="F216" s="1086"/>
      <c r="G216" s="330"/>
    </row>
    <row r="217" spans="2:8">
      <c r="B217" s="998" t="s">
        <v>369</v>
      </c>
      <c r="C217" s="999"/>
      <c r="D217" s="999"/>
      <c r="E217" s="999"/>
      <c r="F217" s="1000"/>
      <c r="G217" s="202">
        <f>SUM(G212:G216)</f>
        <v>0</v>
      </c>
    </row>
    <row r="218" spans="2:8">
      <c r="G218" s="168"/>
      <c r="H218" s="168"/>
    </row>
    <row r="219" spans="2:8">
      <c r="G219" s="168"/>
      <c r="H219" s="168"/>
    </row>
    <row r="220" spans="2:8">
      <c r="G220" s="168"/>
      <c r="H220" s="168"/>
    </row>
    <row r="221" spans="2:8" ht="15.75">
      <c r="B221" s="991" t="s">
        <v>448</v>
      </c>
      <c r="C221" s="991"/>
      <c r="D221" s="991"/>
      <c r="E221" s="991"/>
      <c r="F221" s="991"/>
      <c r="G221" s="991"/>
      <c r="H221" s="168"/>
    </row>
    <row r="222" spans="2:8">
      <c r="G222" s="168"/>
    </row>
    <row r="223" spans="2:8" ht="25.5">
      <c r="B223" s="799" t="s">
        <v>368</v>
      </c>
      <c r="C223" s="1089" t="s">
        <v>392</v>
      </c>
      <c r="D223" s="1089"/>
      <c r="E223" s="799" t="s">
        <v>888</v>
      </c>
      <c r="F223" s="799" t="s">
        <v>890</v>
      </c>
      <c r="G223" s="799" t="s">
        <v>509</v>
      </c>
    </row>
    <row r="224" spans="2:8">
      <c r="B224" s="331"/>
      <c r="C224" s="1090"/>
      <c r="D224" s="1090"/>
      <c r="E224" s="327"/>
      <c r="F224" s="327"/>
      <c r="G224" s="298">
        <f>+E224-F224</f>
        <v>0</v>
      </c>
    </row>
    <row r="225" spans="2:7">
      <c r="B225" s="333"/>
      <c r="C225" s="1087"/>
      <c r="D225" s="1087"/>
      <c r="E225" s="328"/>
      <c r="F225" s="328"/>
      <c r="G225" s="284">
        <f t="shared" ref="G225:G228" si="17">+E225-F225</f>
        <v>0</v>
      </c>
    </row>
    <row r="226" spans="2:7">
      <c r="B226" s="333"/>
      <c r="C226" s="1087"/>
      <c r="D226" s="1087"/>
      <c r="E226" s="328"/>
      <c r="F226" s="328"/>
      <c r="G226" s="284">
        <f t="shared" si="17"/>
        <v>0</v>
      </c>
    </row>
    <row r="227" spans="2:7">
      <c r="B227" s="333"/>
      <c r="C227" s="1087"/>
      <c r="D227" s="1087"/>
      <c r="E227" s="328"/>
      <c r="F227" s="328"/>
      <c r="G227" s="284">
        <f t="shared" si="17"/>
        <v>0</v>
      </c>
    </row>
    <row r="228" spans="2:7">
      <c r="B228" s="335"/>
      <c r="C228" s="1088"/>
      <c r="D228" s="1088"/>
      <c r="E228" s="330"/>
      <c r="F228" s="330"/>
      <c r="G228" s="299">
        <f t="shared" si="17"/>
        <v>0</v>
      </c>
    </row>
    <row r="229" spans="2:7">
      <c r="B229" s="998" t="s">
        <v>369</v>
      </c>
      <c r="C229" s="999"/>
      <c r="D229" s="1000"/>
      <c r="E229" s="202">
        <f>SUM(E224:E228)</f>
        <v>0</v>
      </c>
      <c r="F229" s="202">
        <f>SUM(F224:F228)</f>
        <v>0</v>
      </c>
      <c r="G229" s="202">
        <f>SUM(G224:G228)</f>
        <v>0</v>
      </c>
    </row>
  </sheetData>
  <mergeCells count="132">
    <mergeCell ref="C224:D224"/>
    <mergeCell ref="C225:D225"/>
    <mergeCell ref="C226:D226"/>
    <mergeCell ref="C227:D227"/>
    <mergeCell ref="C228:D228"/>
    <mergeCell ref="B229:D229"/>
    <mergeCell ref="B214:F214"/>
    <mergeCell ref="B215:F215"/>
    <mergeCell ref="B216:F216"/>
    <mergeCell ref="B217:F217"/>
    <mergeCell ref="B221:G221"/>
    <mergeCell ref="C223:D223"/>
    <mergeCell ref="C206:D206"/>
    <mergeCell ref="C207:D207"/>
    <mergeCell ref="B208:D208"/>
    <mergeCell ref="B211:F211"/>
    <mergeCell ref="B212:F212"/>
    <mergeCell ref="B213:F213"/>
    <mergeCell ref="B198:E198"/>
    <mergeCell ref="B199:F199"/>
    <mergeCell ref="C202:D202"/>
    <mergeCell ref="C203:D203"/>
    <mergeCell ref="C204:D204"/>
    <mergeCell ref="C205:D205"/>
    <mergeCell ref="B185:D185"/>
    <mergeCell ref="B188:D188"/>
    <mergeCell ref="B191:D191"/>
    <mergeCell ref="B192:D192"/>
    <mergeCell ref="B193:D193"/>
    <mergeCell ref="B197:E197"/>
    <mergeCell ref="B173:E173"/>
    <mergeCell ref="B174:F174"/>
    <mergeCell ref="B177:D177"/>
    <mergeCell ref="B178:D178"/>
    <mergeCell ref="B181:D181"/>
    <mergeCell ref="B184:D184"/>
    <mergeCell ref="B165:D165"/>
    <mergeCell ref="B166:D166"/>
    <mergeCell ref="B167:E167"/>
    <mergeCell ref="B168:F168"/>
    <mergeCell ref="B171:D171"/>
    <mergeCell ref="B172:D172"/>
    <mergeCell ref="B155:E155"/>
    <mergeCell ref="B156:F156"/>
    <mergeCell ref="B159:E159"/>
    <mergeCell ref="B160:E160"/>
    <mergeCell ref="B161:E161"/>
    <mergeCell ref="B162:F162"/>
    <mergeCell ref="B144:F144"/>
    <mergeCell ref="B148:E148"/>
    <mergeCell ref="B149:E149"/>
    <mergeCell ref="B150:F150"/>
    <mergeCell ref="B153:E153"/>
    <mergeCell ref="B154:E154"/>
    <mergeCell ref="B139:B140"/>
    <mergeCell ref="C139:E139"/>
    <mergeCell ref="G139:G140"/>
    <mergeCell ref="C140:E140"/>
    <mergeCell ref="B141:B142"/>
    <mergeCell ref="G141:G142"/>
    <mergeCell ref="B131:D131"/>
    <mergeCell ref="B132:D132"/>
    <mergeCell ref="B133:D133"/>
    <mergeCell ref="B136:E136"/>
    <mergeCell ref="C137:E137"/>
    <mergeCell ref="C138:E138"/>
    <mergeCell ref="B114:E114"/>
    <mergeCell ref="B115:E115"/>
    <mergeCell ref="B116:F116"/>
    <mergeCell ref="B119:E119"/>
    <mergeCell ref="B120:E120"/>
    <mergeCell ref="B121:F121"/>
    <mergeCell ref="B101:D101"/>
    <mergeCell ref="B107:D107"/>
    <mergeCell ref="B108:D108"/>
    <mergeCell ref="B109:D109"/>
    <mergeCell ref="B110:D110"/>
    <mergeCell ref="B111:D111"/>
    <mergeCell ref="B95:D95"/>
    <mergeCell ref="B96:D96"/>
    <mergeCell ref="B97:D97"/>
    <mergeCell ref="B98:D98"/>
    <mergeCell ref="B99:D99"/>
    <mergeCell ref="B100:D100"/>
    <mergeCell ref="B92:D92"/>
    <mergeCell ref="B93:D93"/>
    <mergeCell ref="B94:D94"/>
    <mergeCell ref="B49:F49"/>
    <mergeCell ref="B51:F51"/>
    <mergeCell ref="B53:F53"/>
    <mergeCell ref="B57:G57"/>
    <mergeCell ref="B42:F42"/>
    <mergeCell ref="B43:F43"/>
    <mergeCell ref="B44:F44"/>
    <mergeCell ref="B45:F45"/>
    <mergeCell ref="B46:F46"/>
    <mergeCell ref="B47:F47"/>
    <mergeCell ref="B36:F36"/>
    <mergeCell ref="B37:F37"/>
    <mergeCell ref="B38:F38"/>
    <mergeCell ref="B39:F39"/>
    <mergeCell ref="B40:F40"/>
    <mergeCell ref="B41:F41"/>
    <mergeCell ref="B31:F31"/>
    <mergeCell ref="B32:F32"/>
    <mergeCell ref="B33:F33"/>
    <mergeCell ref="B34:F34"/>
    <mergeCell ref="B35:F35"/>
    <mergeCell ref="B30:F30"/>
    <mergeCell ref="B2:G2"/>
    <mergeCell ref="B4:G4"/>
    <mergeCell ref="B6:F6"/>
    <mergeCell ref="B7:F7"/>
    <mergeCell ref="B8:F8"/>
    <mergeCell ref="B16:F16"/>
    <mergeCell ref="B17:F17"/>
    <mergeCell ref="B18:F18"/>
    <mergeCell ref="B19:F19"/>
    <mergeCell ref="B22:F22"/>
    <mergeCell ref="B23:F23"/>
    <mergeCell ref="B25:F25"/>
    <mergeCell ref="B27:F27"/>
    <mergeCell ref="B28:F28"/>
    <mergeCell ref="B29:F29"/>
    <mergeCell ref="B20:F20"/>
    <mergeCell ref="B21:F21"/>
    <mergeCell ref="B9:F9"/>
    <mergeCell ref="B10:F10"/>
    <mergeCell ref="B11:F11"/>
    <mergeCell ref="B12:F12"/>
    <mergeCell ref="B13:F13"/>
    <mergeCell ref="B14:F14"/>
  </mergeCells>
  <pageMargins left="0.39370078740157483" right="0.39370078740157483" top="0.39370078740157483" bottom="0.39370078740157483" header="0.51181102362204722" footer="0.51181102362204722"/>
  <pageSetup paperSize="8" scale="60" fitToHeight="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J229"/>
  <sheetViews>
    <sheetView showGridLines="0" view="pageBreakPreview" zoomScaleNormal="100" zoomScaleSheetLayoutView="100" zoomScalePageLayoutView="70" workbookViewId="0">
      <selection activeCell="F202" sqref="F202"/>
    </sheetView>
  </sheetViews>
  <sheetFormatPr defaultColWidth="11.42578125" defaultRowHeight="12.75"/>
  <cols>
    <col min="1" max="1" width="3.140625" style="198" customWidth="1"/>
    <col min="2" max="2" width="65.7109375" style="198" customWidth="1"/>
    <col min="3" max="7" width="16.7109375" style="198" customWidth="1"/>
    <col min="8" max="8" width="3.42578125" style="198" customWidth="1"/>
    <col min="9" max="9" width="5.7109375" style="168" customWidth="1"/>
    <col min="10" max="10" width="11.42578125" style="168"/>
    <col min="11" max="16384" width="11.42578125" style="198"/>
  </cols>
  <sheetData>
    <row r="2" spans="2:8" s="168" customFormat="1" ht="20.25">
      <c r="B2" s="1020" t="s">
        <v>443</v>
      </c>
      <c r="C2" s="1020"/>
      <c r="D2" s="1020"/>
      <c r="E2" s="1020"/>
      <c r="F2" s="1020"/>
      <c r="G2" s="1020"/>
      <c r="H2" s="177"/>
    </row>
    <row r="3" spans="2:8" s="196" customFormat="1" ht="19.5">
      <c r="B3" s="557"/>
      <c r="C3" s="557"/>
      <c r="D3" s="557"/>
      <c r="E3" s="557"/>
      <c r="F3" s="557"/>
      <c r="G3" s="557"/>
      <c r="H3" s="195"/>
    </row>
    <row r="4" spans="2:8" s="196" customFormat="1" ht="19.5">
      <c r="B4" s="1013" t="str">
        <f>+'1.3.3_RA1_ESTABILITAT_LIQUID'!B11</f>
        <v>Nom Organisme autònom / Consorci adscrit 3</v>
      </c>
      <c r="C4" s="1014"/>
      <c r="D4" s="1014"/>
      <c r="E4" s="1014"/>
      <c r="F4" s="1014"/>
      <c r="G4" s="1015"/>
      <c r="H4" s="197"/>
    </row>
    <row r="5" spans="2:8">
      <c r="B5" s="199"/>
    </row>
    <row r="6" spans="2:8" ht="25.5">
      <c r="B6" s="1021" t="s">
        <v>457</v>
      </c>
      <c r="C6" s="1022"/>
      <c r="D6" s="1022"/>
      <c r="E6" s="1022"/>
      <c r="F6" s="1023"/>
      <c r="G6" s="152" t="s">
        <v>849</v>
      </c>
    </row>
    <row r="7" spans="2:8">
      <c r="B7" s="1024" t="s">
        <v>459</v>
      </c>
      <c r="C7" s="1025"/>
      <c r="D7" s="1025"/>
      <c r="E7" s="1025"/>
      <c r="F7" s="1026"/>
      <c r="G7" s="304"/>
    </row>
    <row r="8" spans="2:8">
      <c r="B8" s="1027" t="s">
        <v>460</v>
      </c>
      <c r="C8" s="1028"/>
      <c r="D8" s="1028"/>
      <c r="E8" s="1028"/>
      <c r="F8" s="1029"/>
      <c r="G8" s="305"/>
    </row>
    <row r="9" spans="2:8">
      <c r="B9" s="1027" t="s">
        <v>461</v>
      </c>
      <c r="C9" s="1028"/>
      <c r="D9" s="1028"/>
      <c r="E9" s="1028"/>
      <c r="F9" s="1029"/>
      <c r="G9" s="305"/>
    </row>
    <row r="10" spans="2:8">
      <c r="B10" s="1027" t="s">
        <v>462</v>
      </c>
      <c r="C10" s="1028"/>
      <c r="D10" s="1028"/>
      <c r="E10" s="1028"/>
      <c r="F10" s="1029"/>
      <c r="G10" s="305"/>
    </row>
    <row r="11" spans="2:8">
      <c r="B11" s="1027" t="s">
        <v>463</v>
      </c>
      <c r="C11" s="1028"/>
      <c r="D11" s="1028"/>
      <c r="E11" s="1028"/>
      <c r="F11" s="1029"/>
      <c r="G11" s="305"/>
    </row>
    <row r="12" spans="2:8">
      <c r="B12" s="1027" t="s">
        <v>464</v>
      </c>
      <c r="C12" s="1028"/>
      <c r="D12" s="1028"/>
      <c r="E12" s="1028"/>
      <c r="F12" s="1029"/>
      <c r="G12" s="305"/>
    </row>
    <row r="13" spans="2:8">
      <c r="B13" s="1030" t="s">
        <v>465</v>
      </c>
      <c r="C13" s="1031"/>
      <c r="D13" s="1031"/>
      <c r="E13" s="1031"/>
      <c r="F13" s="1032"/>
      <c r="G13" s="306"/>
    </row>
    <row r="14" spans="2:8">
      <c r="B14" s="1021" t="s">
        <v>466</v>
      </c>
      <c r="C14" s="1022"/>
      <c r="D14" s="1022"/>
      <c r="E14" s="1022"/>
      <c r="F14" s="1023"/>
      <c r="G14" s="153">
        <f>SUM(G7:G13)</f>
        <v>0</v>
      </c>
    </row>
    <row r="15" spans="2:8">
      <c r="B15" s="154"/>
      <c r="C15" s="155"/>
    </row>
    <row r="16" spans="2:8" ht="38.25">
      <c r="B16" s="1021" t="s">
        <v>467</v>
      </c>
      <c r="C16" s="1022"/>
      <c r="D16" s="1022"/>
      <c r="E16" s="1022"/>
      <c r="F16" s="1023"/>
      <c r="G16" s="152" t="s">
        <v>850</v>
      </c>
    </row>
    <row r="17" spans="2:7">
      <c r="B17" s="1045" t="s">
        <v>469</v>
      </c>
      <c r="C17" s="1046"/>
      <c r="D17" s="1046"/>
      <c r="E17" s="1046"/>
      <c r="F17" s="1047"/>
      <c r="G17" s="304"/>
    </row>
    <row r="18" spans="2:7">
      <c r="B18" s="1033" t="s">
        <v>470</v>
      </c>
      <c r="C18" s="1034"/>
      <c r="D18" s="1034"/>
      <c r="E18" s="1034"/>
      <c r="F18" s="1035"/>
      <c r="G18" s="305"/>
    </row>
    <row r="19" spans="2:7">
      <c r="B19" s="1033" t="s">
        <v>471</v>
      </c>
      <c r="C19" s="1034"/>
      <c r="D19" s="1034"/>
      <c r="E19" s="1034"/>
      <c r="F19" s="1035"/>
      <c r="G19" s="305"/>
    </row>
    <row r="20" spans="2:7">
      <c r="B20" s="1033" t="s">
        <v>462</v>
      </c>
      <c r="C20" s="1034"/>
      <c r="D20" s="1034"/>
      <c r="E20" s="1034"/>
      <c r="F20" s="1035"/>
      <c r="G20" s="305"/>
    </row>
    <row r="21" spans="2:7">
      <c r="B21" s="1033" t="s">
        <v>473</v>
      </c>
      <c r="C21" s="1034"/>
      <c r="D21" s="1034"/>
      <c r="E21" s="1034"/>
      <c r="F21" s="1035"/>
      <c r="G21" s="305"/>
    </row>
    <row r="22" spans="2:7">
      <c r="B22" s="1036" t="s">
        <v>465</v>
      </c>
      <c r="C22" s="1037"/>
      <c r="D22" s="1037"/>
      <c r="E22" s="1037"/>
      <c r="F22" s="1038"/>
      <c r="G22" s="307"/>
    </row>
    <row r="23" spans="2:7">
      <c r="B23" s="1021" t="s">
        <v>474</v>
      </c>
      <c r="C23" s="1022"/>
      <c r="D23" s="1022"/>
      <c r="E23" s="1022"/>
      <c r="F23" s="1023"/>
      <c r="G23" s="153">
        <f>SUM(G17:G22)</f>
        <v>0</v>
      </c>
    </row>
    <row r="24" spans="2:7">
      <c r="B24" s="154"/>
      <c r="C24" s="155"/>
    </row>
    <row r="25" spans="2:7">
      <c r="B25" s="1039" t="s">
        <v>475</v>
      </c>
      <c r="C25" s="1040"/>
      <c r="D25" s="1040"/>
      <c r="E25" s="1040"/>
      <c r="F25" s="1041"/>
      <c r="G25" s="202">
        <f>+G14-G23</f>
        <v>0</v>
      </c>
    </row>
    <row r="27" spans="2:7">
      <c r="B27" s="1042" t="s">
        <v>476</v>
      </c>
      <c r="C27" s="1043"/>
      <c r="D27" s="1043"/>
      <c r="E27" s="1043"/>
      <c r="F27" s="1044"/>
      <c r="G27" s="156" t="s">
        <v>477</v>
      </c>
    </row>
    <row r="28" spans="2:7">
      <c r="B28" s="1051" t="s">
        <v>478</v>
      </c>
      <c r="C28" s="1052"/>
      <c r="D28" s="1052"/>
      <c r="E28" s="1052"/>
      <c r="F28" s="1053"/>
      <c r="G28" s="276">
        <f>+G86</f>
        <v>0</v>
      </c>
    </row>
    <row r="29" spans="2:7">
      <c r="B29" s="1048" t="s">
        <v>479</v>
      </c>
      <c r="C29" s="1049"/>
      <c r="D29" s="1049"/>
      <c r="E29" s="1049"/>
      <c r="F29" s="1050"/>
      <c r="G29" s="277">
        <v>0</v>
      </c>
    </row>
    <row r="30" spans="2:7">
      <c r="B30" s="1048" t="s">
        <v>480</v>
      </c>
      <c r="C30" s="1049"/>
      <c r="D30" s="1049"/>
      <c r="E30" s="1049"/>
      <c r="F30" s="1050"/>
      <c r="G30" s="277">
        <f>+G101</f>
        <v>0</v>
      </c>
    </row>
    <row r="31" spans="2:7">
      <c r="B31" s="1048" t="s">
        <v>481</v>
      </c>
      <c r="C31" s="1049"/>
      <c r="D31" s="1049"/>
      <c r="E31" s="1049"/>
      <c r="F31" s="1050"/>
      <c r="G31" s="277">
        <v>0</v>
      </c>
    </row>
    <row r="32" spans="2:7">
      <c r="B32" s="1048" t="s">
        <v>482</v>
      </c>
      <c r="C32" s="1049"/>
      <c r="D32" s="1049"/>
      <c r="E32" s="1049"/>
      <c r="F32" s="1050"/>
      <c r="G32" s="277">
        <f>+G111</f>
        <v>0</v>
      </c>
    </row>
    <row r="33" spans="2:7">
      <c r="B33" s="1048" t="s">
        <v>483</v>
      </c>
      <c r="C33" s="1049"/>
      <c r="D33" s="1049"/>
      <c r="E33" s="1049"/>
      <c r="F33" s="1050"/>
      <c r="G33" s="277">
        <f>+G116</f>
        <v>0</v>
      </c>
    </row>
    <row r="34" spans="2:7">
      <c r="B34" s="1048" t="s">
        <v>484</v>
      </c>
      <c r="C34" s="1049"/>
      <c r="D34" s="1049"/>
      <c r="E34" s="1049"/>
      <c r="F34" s="1050"/>
      <c r="G34" s="277">
        <f>+G121</f>
        <v>0</v>
      </c>
    </row>
    <row r="35" spans="2:7">
      <c r="B35" s="1048" t="s">
        <v>485</v>
      </c>
      <c r="C35" s="1049"/>
      <c r="D35" s="1049"/>
      <c r="E35" s="1049"/>
      <c r="F35" s="1050"/>
      <c r="G35" s="277">
        <f>+G128</f>
        <v>0</v>
      </c>
    </row>
    <row r="36" spans="2:7">
      <c r="B36" s="1048" t="s">
        <v>486</v>
      </c>
      <c r="C36" s="1049"/>
      <c r="D36" s="1049"/>
      <c r="E36" s="1049"/>
      <c r="F36" s="1050"/>
      <c r="G36" s="277">
        <f>+G133</f>
        <v>0</v>
      </c>
    </row>
    <row r="37" spans="2:7">
      <c r="B37" s="1048" t="s">
        <v>487</v>
      </c>
      <c r="C37" s="1049"/>
      <c r="D37" s="1049"/>
      <c r="E37" s="1049"/>
      <c r="F37" s="1050"/>
      <c r="G37" s="277">
        <f>+G144</f>
        <v>0</v>
      </c>
    </row>
    <row r="38" spans="2:7">
      <c r="B38" s="1048" t="s">
        <v>488</v>
      </c>
      <c r="C38" s="1049"/>
      <c r="D38" s="1049"/>
      <c r="E38" s="1049"/>
      <c r="F38" s="1050"/>
      <c r="G38" s="277">
        <f>+G150</f>
        <v>0</v>
      </c>
    </row>
    <row r="39" spans="2:7">
      <c r="B39" s="1048" t="s">
        <v>489</v>
      </c>
      <c r="C39" s="1049"/>
      <c r="D39" s="1049"/>
      <c r="E39" s="1049"/>
      <c r="F39" s="1050"/>
      <c r="G39" s="277">
        <f>+G156</f>
        <v>0</v>
      </c>
    </row>
    <row r="40" spans="2:7">
      <c r="B40" s="1048" t="s">
        <v>490</v>
      </c>
      <c r="C40" s="1049"/>
      <c r="D40" s="1049"/>
      <c r="E40" s="1049"/>
      <c r="F40" s="1050"/>
      <c r="G40" s="277">
        <f>+G162</f>
        <v>0</v>
      </c>
    </row>
    <row r="41" spans="2:7">
      <c r="B41" s="1048" t="s">
        <v>491</v>
      </c>
      <c r="C41" s="1049"/>
      <c r="D41" s="1049"/>
      <c r="E41" s="1049"/>
      <c r="F41" s="1050"/>
      <c r="G41" s="277">
        <f>+G168</f>
        <v>0</v>
      </c>
    </row>
    <row r="42" spans="2:7">
      <c r="B42" s="1048" t="s">
        <v>492</v>
      </c>
      <c r="C42" s="1049"/>
      <c r="D42" s="1049"/>
      <c r="E42" s="1049"/>
      <c r="F42" s="1050"/>
      <c r="G42" s="277">
        <f>+G174</f>
        <v>0</v>
      </c>
    </row>
    <row r="43" spans="2:7">
      <c r="B43" s="1048" t="s">
        <v>493</v>
      </c>
      <c r="C43" s="1049"/>
      <c r="D43" s="1049"/>
      <c r="E43" s="1049"/>
      <c r="F43" s="1050"/>
      <c r="G43" s="277">
        <v>0</v>
      </c>
    </row>
    <row r="44" spans="2:7">
      <c r="B44" s="1048" t="s">
        <v>494</v>
      </c>
      <c r="C44" s="1049"/>
      <c r="D44" s="1049"/>
      <c r="E44" s="1049"/>
      <c r="F44" s="1050"/>
      <c r="G44" s="277">
        <f>+G188</f>
        <v>0</v>
      </c>
    </row>
    <row r="45" spans="2:7">
      <c r="B45" s="1048" t="s">
        <v>495</v>
      </c>
      <c r="C45" s="1049"/>
      <c r="D45" s="1049"/>
      <c r="E45" s="1049"/>
      <c r="F45" s="1050"/>
      <c r="G45" s="277">
        <v>0</v>
      </c>
    </row>
    <row r="46" spans="2:7">
      <c r="B46" s="1048" t="s">
        <v>496</v>
      </c>
      <c r="C46" s="1049"/>
      <c r="D46" s="1049"/>
      <c r="E46" s="1049"/>
      <c r="F46" s="1050"/>
      <c r="G46" s="277">
        <f>+G199</f>
        <v>0</v>
      </c>
    </row>
    <row r="47" spans="2:7">
      <c r="B47" s="1048" t="s">
        <v>497</v>
      </c>
      <c r="C47" s="1049"/>
      <c r="D47" s="1049"/>
      <c r="E47" s="1049"/>
      <c r="F47" s="1050"/>
      <c r="G47" s="277">
        <f>+G208</f>
        <v>0</v>
      </c>
    </row>
    <row r="48" spans="2:7">
      <c r="B48" s="278" t="s">
        <v>498</v>
      </c>
      <c r="C48" s="279"/>
      <c r="D48" s="279"/>
      <c r="E48" s="279"/>
      <c r="F48" s="280"/>
      <c r="G48" s="281">
        <f>+G217</f>
        <v>0</v>
      </c>
    </row>
    <row r="49" spans="2:8">
      <c r="B49" s="1054" t="s">
        <v>499</v>
      </c>
      <c r="C49" s="1055"/>
      <c r="D49" s="1055"/>
      <c r="E49" s="1055"/>
      <c r="F49" s="1056"/>
      <c r="G49" s="282">
        <f>SUM(G28:G48)</f>
        <v>0</v>
      </c>
    </row>
    <row r="51" spans="2:8">
      <c r="B51" s="1054" t="s">
        <v>500</v>
      </c>
      <c r="C51" s="1055"/>
      <c r="D51" s="1055"/>
      <c r="E51" s="1055"/>
      <c r="F51" s="1056"/>
      <c r="G51" s="282">
        <f>+G229</f>
        <v>0</v>
      </c>
    </row>
    <row r="53" spans="2:8">
      <c r="B53" s="1054" t="s">
        <v>501</v>
      </c>
      <c r="C53" s="1055"/>
      <c r="D53" s="1055"/>
      <c r="E53" s="1055"/>
      <c r="F53" s="1056"/>
      <c r="G53" s="282">
        <f>+G25+G49+G51</f>
        <v>0</v>
      </c>
    </row>
    <row r="57" spans="2:8" s="168" customFormat="1" ht="15.75">
      <c r="B57" s="991" t="s">
        <v>502</v>
      </c>
      <c r="C57" s="991"/>
      <c r="D57" s="991"/>
      <c r="E57" s="991"/>
      <c r="F57" s="991"/>
      <c r="G57" s="991"/>
      <c r="H57" s="203"/>
    </row>
    <row r="59" spans="2:8">
      <c r="B59" s="204" t="s">
        <v>503</v>
      </c>
      <c r="C59" s="199"/>
      <c r="D59" s="199"/>
      <c r="E59" s="199"/>
      <c r="F59" s="199"/>
      <c r="G59" s="199"/>
    </row>
    <row r="60" spans="2:8" ht="38.25">
      <c r="B60" s="799" t="s">
        <v>504</v>
      </c>
      <c r="C60" s="799" t="s">
        <v>849</v>
      </c>
      <c r="D60" s="799" t="s">
        <v>851</v>
      </c>
      <c r="E60" s="799" t="s">
        <v>852</v>
      </c>
      <c r="F60" s="799" t="s">
        <v>853</v>
      </c>
      <c r="G60" s="799" t="s">
        <v>509</v>
      </c>
    </row>
    <row r="61" spans="2:8">
      <c r="B61" s="396" t="s">
        <v>510</v>
      </c>
      <c r="C61" s="327"/>
      <c r="D61" s="327"/>
      <c r="E61" s="327"/>
      <c r="F61" s="397">
        <f t="shared" ref="F61:F67" si="0">+D61+E61</f>
        <v>0</v>
      </c>
      <c r="G61" s="284">
        <f t="shared" ref="G61:G67" si="1">+F61-C61</f>
        <v>0</v>
      </c>
    </row>
    <row r="62" spans="2:8">
      <c r="B62" s="398" t="s">
        <v>511</v>
      </c>
      <c r="C62" s="328"/>
      <c r="D62" s="328"/>
      <c r="E62" s="328"/>
      <c r="F62" s="399">
        <f t="shared" si="0"/>
        <v>0</v>
      </c>
      <c r="G62" s="284">
        <f t="shared" si="1"/>
        <v>0</v>
      </c>
    </row>
    <row r="63" spans="2:8">
      <c r="B63" s="398" t="s">
        <v>512</v>
      </c>
      <c r="C63" s="328"/>
      <c r="D63" s="328"/>
      <c r="E63" s="328"/>
      <c r="F63" s="399">
        <f t="shared" si="0"/>
        <v>0</v>
      </c>
      <c r="G63" s="284">
        <f t="shared" si="1"/>
        <v>0</v>
      </c>
    </row>
    <row r="64" spans="2:8">
      <c r="B64" s="398" t="s">
        <v>513</v>
      </c>
      <c r="C64" s="328"/>
      <c r="D64" s="328"/>
      <c r="E64" s="328"/>
      <c r="F64" s="399">
        <f t="shared" si="0"/>
        <v>0</v>
      </c>
      <c r="G64" s="284">
        <f t="shared" si="1"/>
        <v>0</v>
      </c>
    </row>
    <row r="65" spans="2:7">
      <c r="B65" s="398" t="s">
        <v>514</v>
      </c>
      <c r="C65" s="328"/>
      <c r="D65" s="328"/>
      <c r="E65" s="328"/>
      <c r="F65" s="399">
        <f t="shared" si="0"/>
        <v>0</v>
      </c>
      <c r="G65" s="284">
        <f t="shared" si="1"/>
        <v>0</v>
      </c>
    </row>
    <row r="66" spans="2:7">
      <c r="B66" s="398" t="s">
        <v>515</v>
      </c>
      <c r="C66" s="328"/>
      <c r="D66" s="328"/>
      <c r="E66" s="328"/>
      <c r="F66" s="399">
        <f t="shared" si="0"/>
        <v>0</v>
      </c>
      <c r="G66" s="284">
        <f t="shared" si="1"/>
        <v>0</v>
      </c>
    </row>
    <row r="67" spans="2:7">
      <c r="B67" s="400" t="s">
        <v>516</v>
      </c>
      <c r="C67" s="330"/>
      <c r="D67" s="330"/>
      <c r="E67" s="330"/>
      <c r="F67" s="401">
        <f t="shared" si="0"/>
        <v>0</v>
      </c>
      <c r="G67" s="284">
        <f t="shared" si="1"/>
        <v>0</v>
      </c>
    </row>
    <row r="68" spans="2:7">
      <c r="B68" s="402" t="s">
        <v>517</v>
      </c>
      <c r="C68" s="202">
        <f>SUM(C61:C67)</f>
        <v>0</v>
      </c>
      <c r="D68" s="202">
        <f t="shared" ref="D68:G68" si="2">SUM(D61:D67)</f>
        <v>0</v>
      </c>
      <c r="E68" s="202">
        <f t="shared" si="2"/>
        <v>0</v>
      </c>
      <c r="F68" s="202">
        <f t="shared" si="2"/>
        <v>0</v>
      </c>
      <c r="G68" s="202">
        <f t="shared" si="2"/>
        <v>0</v>
      </c>
    </row>
    <row r="69" spans="2:7">
      <c r="B69" s="396" t="s">
        <v>518</v>
      </c>
      <c r="C69" s="327"/>
      <c r="D69" s="327"/>
      <c r="E69" s="327"/>
      <c r="F69" s="397">
        <f t="shared" ref="F69:F74" si="3">+D69+E69</f>
        <v>0</v>
      </c>
      <c r="G69" s="284">
        <f t="shared" ref="G69:G74" si="4">+F69-C69</f>
        <v>0</v>
      </c>
    </row>
    <row r="70" spans="2:7">
      <c r="B70" s="398" t="s">
        <v>519</v>
      </c>
      <c r="C70" s="328"/>
      <c r="D70" s="328"/>
      <c r="E70" s="328"/>
      <c r="F70" s="399">
        <f t="shared" si="3"/>
        <v>0</v>
      </c>
      <c r="G70" s="284">
        <f t="shared" si="4"/>
        <v>0</v>
      </c>
    </row>
    <row r="71" spans="2:7" ht="14.25" customHeight="1">
      <c r="B71" s="398" t="s">
        <v>520</v>
      </c>
      <c r="C71" s="328"/>
      <c r="D71" s="328"/>
      <c r="E71" s="328"/>
      <c r="F71" s="399">
        <f t="shared" si="3"/>
        <v>0</v>
      </c>
      <c r="G71" s="284">
        <f t="shared" si="4"/>
        <v>0</v>
      </c>
    </row>
    <row r="72" spans="2:7">
      <c r="B72" s="398" t="s">
        <v>521</v>
      </c>
      <c r="C72" s="328"/>
      <c r="D72" s="328"/>
      <c r="E72" s="328"/>
      <c r="F72" s="399">
        <f t="shared" si="3"/>
        <v>0</v>
      </c>
      <c r="G72" s="284">
        <f t="shared" si="4"/>
        <v>0</v>
      </c>
    </row>
    <row r="73" spans="2:7">
      <c r="B73" s="398" t="s">
        <v>522</v>
      </c>
      <c r="C73" s="328"/>
      <c r="D73" s="328"/>
      <c r="E73" s="328"/>
      <c r="F73" s="399">
        <f t="shared" si="3"/>
        <v>0</v>
      </c>
      <c r="G73" s="284">
        <f t="shared" si="4"/>
        <v>0</v>
      </c>
    </row>
    <row r="74" spans="2:7">
      <c r="B74" s="400" t="s">
        <v>523</v>
      </c>
      <c r="C74" s="330"/>
      <c r="D74" s="330"/>
      <c r="E74" s="330"/>
      <c r="F74" s="401">
        <f t="shared" si="3"/>
        <v>0</v>
      </c>
      <c r="G74" s="284">
        <f t="shared" si="4"/>
        <v>0</v>
      </c>
    </row>
    <row r="75" spans="2:7">
      <c r="B75" s="402" t="s">
        <v>524</v>
      </c>
      <c r="C75" s="202">
        <f>SUM(C69:C74)</f>
        <v>0</v>
      </c>
      <c r="D75" s="202">
        <f t="shared" ref="D75:G75" si="5">SUM(D69:D74)</f>
        <v>0</v>
      </c>
      <c r="E75" s="202">
        <f t="shared" si="5"/>
        <v>0</v>
      </c>
      <c r="F75" s="202">
        <f t="shared" si="5"/>
        <v>0</v>
      </c>
      <c r="G75" s="202">
        <f t="shared" si="5"/>
        <v>0</v>
      </c>
    </row>
    <row r="76" spans="2:7">
      <c r="B76" s="396" t="s">
        <v>525</v>
      </c>
      <c r="C76" s="327"/>
      <c r="D76" s="327"/>
      <c r="E76" s="327"/>
      <c r="F76" s="397">
        <f>+D76+E76</f>
        <v>0</v>
      </c>
      <c r="G76" s="284">
        <f t="shared" ref="G76:G84" si="6">+F76-C76</f>
        <v>0</v>
      </c>
    </row>
    <row r="77" spans="2:7">
      <c r="B77" s="398" t="s">
        <v>526</v>
      </c>
      <c r="C77" s="328"/>
      <c r="D77" s="328"/>
      <c r="E77" s="328"/>
      <c r="F77" s="399">
        <f>+D77+E77</f>
        <v>0</v>
      </c>
      <c r="G77" s="284">
        <f t="shared" si="6"/>
        <v>0</v>
      </c>
    </row>
    <row r="78" spans="2:7">
      <c r="B78" s="398" t="s">
        <v>527</v>
      </c>
      <c r="C78" s="328"/>
      <c r="D78" s="328"/>
      <c r="E78" s="328"/>
      <c r="F78" s="399">
        <f t="shared" ref="F78:F84" si="7">+D78+E78</f>
        <v>0</v>
      </c>
      <c r="G78" s="284">
        <f t="shared" si="6"/>
        <v>0</v>
      </c>
    </row>
    <row r="79" spans="2:7">
      <c r="B79" s="398" t="s">
        <v>528</v>
      </c>
      <c r="C79" s="328"/>
      <c r="D79" s="328"/>
      <c r="E79" s="328"/>
      <c r="F79" s="399">
        <f t="shared" si="7"/>
        <v>0</v>
      </c>
      <c r="G79" s="284">
        <f t="shared" si="6"/>
        <v>0</v>
      </c>
    </row>
    <row r="80" spans="2:7">
      <c r="B80" s="398" t="s">
        <v>529</v>
      </c>
      <c r="C80" s="328"/>
      <c r="D80" s="328"/>
      <c r="E80" s="328"/>
      <c r="F80" s="399">
        <f t="shared" si="7"/>
        <v>0</v>
      </c>
      <c r="G80" s="284">
        <f t="shared" si="6"/>
        <v>0</v>
      </c>
    </row>
    <row r="81" spans="2:8">
      <c r="B81" s="398" t="s">
        <v>530</v>
      </c>
      <c r="C81" s="328"/>
      <c r="D81" s="328"/>
      <c r="E81" s="328"/>
      <c r="F81" s="399">
        <f t="shared" si="7"/>
        <v>0</v>
      </c>
      <c r="G81" s="284">
        <f t="shared" si="6"/>
        <v>0</v>
      </c>
    </row>
    <row r="82" spans="2:8">
      <c r="B82" s="403" t="s">
        <v>531</v>
      </c>
      <c r="C82" s="329"/>
      <c r="D82" s="329"/>
      <c r="E82" s="329"/>
      <c r="F82" s="399">
        <f t="shared" si="7"/>
        <v>0</v>
      </c>
      <c r="G82" s="284">
        <f t="shared" si="6"/>
        <v>0</v>
      </c>
    </row>
    <row r="83" spans="2:8">
      <c r="B83" s="403" t="s">
        <v>532</v>
      </c>
      <c r="C83" s="329"/>
      <c r="D83" s="329"/>
      <c r="E83" s="329"/>
      <c r="F83" s="399">
        <f t="shared" si="7"/>
        <v>0</v>
      </c>
      <c r="G83" s="284">
        <f t="shared" si="6"/>
        <v>0</v>
      </c>
    </row>
    <row r="84" spans="2:8">
      <c r="B84" s="400" t="s">
        <v>533</v>
      </c>
      <c r="C84" s="330"/>
      <c r="D84" s="330"/>
      <c r="E84" s="330"/>
      <c r="F84" s="399">
        <f t="shared" si="7"/>
        <v>0</v>
      </c>
      <c r="G84" s="284">
        <f t="shared" si="6"/>
        <v>0</v>
      </c>
    </row>
    <row r="85" spans="2:8">
      <c r="B85" s="402" t="s">
        <v>534</v>
      </c>
      <c r="C85" s="202">
        <f>SUM(C76:C84)</f>
        <v>0</v>
      </c>
      <c r="D85" s="202">
        <f>SUM(D76:D84)</f>
        <v>0</v>
      </c>
      <c r="E85" s="202">
        <f>SUM(E76:E84)</f>
        <v>0</v>
      </c>
      <c r="F85" s="202">
        <f>SUM(F76:F84)</f>
        <v>0</v>
      </c>
      <c r="G85" s="202">
        <f>SUM(G76:G84)</f>
        <v>0</v>
      </c>
    </row>
    <row r="86" spans="2:8">
      <c r="B86" s="402" t="s">
        <v>369</v>
      </c>
      <c r="C86" s="202">
        <f>+C68+C75+C85</f>
        <v>0</v>
      </c>
      <c r="D86" s="202">
        <f>+D68+D75+D85</f>
        <v>0</v>
      </c>
      <c r="E86" s="202">
        <f>+E68+E75+E85</f>
        <v>0</v>
      </c>
      <c r="F86" s="202">
        <f>+F68+F75+F85</f>
        <v>0</v>
      </c>
      <c r="G86" s="202">
        <f>+G68+G75+G85</f>
        <v>0</v>
      </c>
    </row>
    <row r="88" spans="2:8">
      <c r="B88" s="204" t="s">
        <v>535</v>
      </c>
      <c r="C88" s="199"/>
      <c r="D88" s="199"/>
      <c r="E88" s="199"/>
    </row>
    <row r="89" spans="2:8">
      <c r="B89" s="207" t="s">
        <v>891</v>
      </c>
      <c r="C89" s="207"/>
      <c r="D89" s="207"/>
      <c r="E89" s="207"/>
      <c r="F89" s="207"/>
      <c r="G89" s="207"/>
      <c r="H89" s="207"/>
    </row>
    <row r="91" spans="2:8">
      <c r="B91" s="204" t="s">
        <v>539</v>
      </c>
      <c r="C91" s="199"/>
      <c r="D91" s="199"/>
      <c r="E91" s="199"/>
    </row>
    <row r="92" spans="2:8" ht="25.5">
      <c r="B92" s="1057" t="s">
        <v>368</v>
      </c>
      <c r="C92" s="1058"/>
      <c r="D92" s="1059"/>
      <c r="E92" s="799" t="s">
        <v>854</v>
      </c>
      <c r="F92" s="799" t="s">
        <v>855</v>
      </c>
      <c r="G92" s="799" t="s">
        <v>509</v>
      </c>
    </row>
    <row r="93" spans="2:8">
      <c r="B93" s="1060" t="s">
        <v>541</v>
      </c>
      <c r="C93" s="1061"/>
      <c r="D93" s="1062"/>
      <c r="E93" s="327"/>
      <c r="F93" s="327"/>
      <c r="G93" s="298">
        <f t="shared" ref="G93:G100" si="8">+E93-F93</f>
        <v>0</v>
      </c>
    </row>
    <row r="94" spans="2:8">
      <c r="B94" s="1063" t="s">
        <v>542</v>
      </c>
      <c r="C94" s="1064"/>
      <c r="D94" s="1065"/>
      <c r="E94" s="328"/>
      <c r="F94" s="328"/>
      <c r="G94" s="284">
        <f t="shared" si="8"/>
        <v>0</v>
      </c>
    </row>
    <row r="95" spans="2:8">
      <c r="B95" s="1063" t="s">
        <v>543</v>
      </c>
      <c r="C95" s="1064"/>
      <c r="D95" s="1065"/>
      <c r="E95" s="328"/>
      <c r="F95" s="328"/>
      <c r="G95" s="284">
        <f t="shared" si="8"/>
        <v>0</v>
      </c>
    </row>
    <row r="96" spans="2:8">
      <c r="B96" s="1063" t="s">
        <v>544</v>
      </c>
      <c r="C96" s="1064"/>
      <c r="D96" s="1065"/>
      <c r="E96" s="328"/>
      <c r="F96" s="328"/>
      <c r="G96" s="284">
        <f t="shared" si="8"/>
        <v>0</v>
      </c>
    </row>
    <row r="97" spans="2:8">
      <c r="B97" s="1063" t="s">
        <v>545</v>
      </c>
      <c r="C97" s="1064"/>
      <c r="D97" s="1065"/>
      <c r="E97" s="328"/>
      <c r="F97" s="328"/>
      <c r="G97" s="284">
        <f t="shared" si="8"/>
        <v>0</v>
      </c>
    </row>
    <row r="98" spans="2:8">
      <c r="B98" s="1063" t="s">
        <v>546</v>
      </c>
      <c r="C98" s="1064"/>
      <c r="D98" s="1065"/>
      <c r="E98" s="328"/>
      <c r="F98" s="328"/>
      <c r="G98" s="284">
        <f t="shared" si="8"/>
        <v>0</v>
      </c>
    </row>
    <row r="99" spans="2:8">
      <c r="B99" s="1063" t="s">
        <v>547</v>
      </c>
      <c r="C99" s="1064"/>
      <c r="D99" s="1065"/>
      <c r="E99" s="328"/>
      <c r="F99" s="328"/>
      <c r="G99" s="284">
        <f t="shared" si="8"/>
        <v>0</v>
      </c>
    </row>
    <row r="100" spans="2:8">
      <c r="B100" s="1066" t="s">
        <v>548</v>
      </c>
      <c r="C100" s="1067"/>
      <c r="D100" s="1068"/>
      <c r="E100" s="330"/>
      <c r="F100" s="330"/>
      <c r="G100" s="299">
        <f t="shared" si="8"/>
        <v>0</v>
      </c>
    </row>
    <row r="101" spans="2:8">
      <c r="B101" s="998" t="s">
        <v>369</v>
      </c>
      <c r="C101" s="999"/>
      <c r="D101" s="1000"/>
      <c r="E101" s="202">
        <f>SUM(E93:E100)</f>
        <v>0</v>
      </c>
      <c r="F101" s="202">
        <f>SUM(F93:F100)</f>
        <v>0</v>
      </c>
      <c r="G101" s="202">
        <f>SUM(G93:G100)</f>
        <v>0</v>
      </c>
    </row>
    <row r="103" spans="2:8">
      <c r="B103" s="204" t="s">
        <v>549</v>
      </c>
      <c r="C103" s="446"/>
      <c r="D103" s="446"/>
      <c r="E103" s="446"/>
      <c r="F103" s="446"/>
      <c r="G103" s="446"/>
      <c r="H103" s="446"/>
    </row>
    <row r="104" spans="2:8">
      <c r="B104" s="207" t="s">
        <v>856</v>
      </c>
      <c r="C104" s="207"/>
      <c r="D104" s="207"/>
      <c r="E104" s="207"/>
      <c r="F104" s="207"/>
      <c r="G104" s="207"/>
      <c r="H104" s="207"/>
    </row>
    <row r="106" spans="2:8">
      <c r="B106" s="204" t="s">
        <v>572</v>
      </c>
      <c r="C106" s="446"/>
      <c r="D106" s="446"/>
      <c r="E106" s="446"/>
    </row>
    <row r="107" spans="2:8" ht="63.75">
      <c r="B107" s="1057" t="s">
        <v>368</v>
      </c>
      <c r="C107" s="1058"/>
      <c r="D107" s="1059"/>
      <c r="E107" s="799" t="s">
        <v>857</v>
      </c>
      <c r="F107" s="799" t="s">
        <v>858</v>
      </c>
      <c r="G107" s="799" t="s">
        <v>509</v>
      </c>
    </row>
    <row r="108" spans="2:8">
      <c r="B108" s="1094"/>
      <c r="C108" s="1095"/>
      <c r="D108" s="1096"/>
      <c r="E108" s="437"/>
      <c r="F108" s="437"/>
      <c r="G108" s="406">
        <f t="shared" ref="G108:G109" si="9">+E108-F108</f>
        <v>0</v>
      </c>
    </row>
    <row r="109" spans="2:8">
      <c r="B109" s="1121"/>
      <c r="C109" s="1122"/>
      <c r="D109" s="1123"/>
      <c r="E109" s="438"/>
      <c r="F109" s="438"/>
      <c r="G109" s="407">
        <f t="shared" si="9"/>
        <v>0</v>
      </c>
    </row>
    <row r="110" spans="2:8">
      <c r="B110" s="1124"/>
      <c r="C110" s="1125"/>
      <c r="D110" s="1126"/>
      <c r="E110" s="419"/>
      <c r="F110" s="419"/>
      <c r="G110" s="798">
        <f>+E110-F110</f>
        <v>0</v>
      </c>
    </row>
    <row r="111" spans="2:8">
      <c r="B111" s="998" t="s">
        <v>369</v>
      </c>
      <c r="C111" s="999"/>
      <c r="D111" s="1000"/>
      <c r="E111" s="408">
        <f>SUM(E108:E110)</f>
        <v>0</v>
      </c>
      <c r="F111" s="408">
        <f t="shared" ref="F111:G111" si="10">SUM(F108:F110)</f>
        <v>0</v>
      </c>
      <c r="G111" s="408">
        <f t="shared" si="10"/>
        <v>0</v>
      </c>
    </row>
    <row r="112" spans="2:8">
      <c r="B112" s="207"/>
      <c r="C112" s="207"/>
      <c r="D112" s="207"/>
      <c r="E112" s="207"/>
    </row>
    <row r="113" spans="2:7">
      <c r="B113" s="204" t="s">
        <v>575</v>
      </c>
    </row>
    <row r="114" spans="2:7">
      <c r="B114" s="1057" t="s">
        <v>368</v>
      </c>
      <c r="C114" s="1058"/>
      <c r="D114" s="1058"/>
      <c r="E114" s="1059"/>
      <c r="F114" s="799" t="s">
        <v>477</v>
      </c>
      <c r="G114" s="799" t="s">
        <v>509</v>
      </c>
    </row>
    <row r="115" spans="2:7">
      <c r="B115" s="1106" t="s">
        <v>859</v>
      </c>
      <c r="C115" s="1107"/>
      <c r="D115" s="1107"/>
      <c r="E115" s="1108"/>
      <c r="F115" s="439"/>
      <c r="G115" s="410">
        <f>-F115</f>
        <v>0</v>
      </c>
    </row>
    <row r="116" spans="2:7">
      <c r="B116" s="998" t="s">
        <v>369</v>
      </c>
      <c r="C116" s="999"/>
      <c r="D116" s="999"/>
      <c r="E116" s="999"/>
      <c r="F116" s="1000"/>
      <c r="G116" s="202">
        <f>+G115</f>
        <v>0</v>
      </c>
    </row>
    <row r="118" spans="2:7">
      <c r="B118" s="204" t="s">
        <v>577</v>
      </c>
      <c r="C118" s="199"/>
      <c r="D118" s="199"/>
      <c r="E118" s="199"/>
    </row>
    <row r="119" spans="2:7">
      <c r="B119" s="1057" t="s">
        <v>368</v>
      </c>
      <c r="C119" s="1058"/>
      <c r="D119" s="1058"/>
      <c r="E119" s="1059"/>
      <c r="F119" s="799" t="s">
        <v>477</v>
      </c>
      <c r="G119" s="799" t="s">
        <v>509</v>
      </c>
    </row>
    <row r="120" spans="2:7" ht="25.5" customHeight="1">
      <c r="B120" s="1075" t="s">
        <v>860</v>
      </c>
      <c r="C120" s="1076"/>
      <c r="D120" s="1076"/>
      <c r="E120" s="1077"/>
      <c r="F120" s="439"/>
      <c r="G120" s="412">
        <f>-F120</f>
        <v>0</v>
      </c>
    </row>
    <row r="121" spans="2:7">
      <c r="B121" s="998" t="s">
        <v>369</v>
      </c>
      <c r="C121" s="999"/>
      <c r="D121" s="999"/>
      <c r="E121" s="999"/>
      <c r="F121" s="1000"/>
      <c r="G121" s="202">
        <f>+G120</f>
        <v>0</v>
      </c>
    </row>
    <row r="123" spans="2:7">
      <c r="B123" s="204" t="s">
        <v>579</v>
      </c>
      <c r="C123" s="199"/>
      <c r="D123" s="199"/>
      <c r="E123" s="199"/>
    </row>
    <row r="124" spans="2:7" ht="76.5">
      <c r="B124" s="799" t="s">
        <v>368</v>
      </c>
      <c r="C124" s="799" t="s">
        <v>861</v>
      </c>
      <c r="D124" s="799" t="s">
        <v>581</v>
      </c>
      <c r="E124" s="799" t="s">
        <v>582</v>
      </c>
      <c r="F124" s="799" t="s">
        <v>862</v>
      </c>
      <c r="G124" s="799" t="s">
        <v>509</v>
      </c>
    </row>
    <row r="125" spans="2:7">
      <c r="B125" s="331"/>
      <c r="C125" s="327"/>
      <c r="D125" s="327"/>
      <c r="E125" s="413">
        <f>+C125*D125/100</f>
        <v>0</v>
      </c>
      <c r="F125" s="327"/>
      <c r="G125" s="298">
        <f>+E125-F125</f>
        <v>0</v>
      </c>
    </row>
    <row r="126" spans="2:7">
      <c r="B126" s="333"/>
      <c r="C126" s="328"/>
      <c r="D126" s="328"/>
      <c r="E126" s="414">
        <f t="shared" ref="E126:E127" si="11">+C126*D126/100</f>
        <v>0</v>
      </c>
      <c r="F126" s="328"/>
      <c r="G126" s="284">
        <f>+E126-F126</f>
        <v>0</v>
      </c>
    </row>
    <row r="127" spans="2:7">
      <c r="B127" s="335"/>
      <c r="C127" s="330"/>
      <c r="D127" s="330"/>
      <c r="E127" s="415">
        <f t="shared" si="11"/>
        <v>0</v>
      </c>
      <c r="F127" s="330"/>
      <c r="G127" s="299">
        <f>+E127-F127</f>
        <v>0</v>
      </c>
    </row>
    <row r="128" spans="2:7">
      <c r="B128" s="402" t="s">
        <v>369</v>
      </c>
      <c r="C128" s="202">
        <f>SUM(C125:C127)</f>
        <v>0</v>
      </c>
      <c r="D128" s="202"/>
      <c r="E128" s="202">
        <f>SUM(E125:E127)</f>
        <v>0</v>
      </c>
      <c r="F128" s="202">
        <f>SUM(F125:F127)</f>
        <v>0</v>
      </c>
      <c r="G128" s="202">
        <f>SUM(G125:G127)</f>
        <v>0</v>
      </c>
    </row>
    <row r="130" spans="2:7">
      <c r="B130" s="204" t="s">
        <v>583</v>
      </c>
      <c r="C130" s="199"/>
      <c r="D130" s="199"/>
      <c r="E130" s="199"/>
    </row>
    <row r="131" spans="2:7" ht="63.75">
      <c r="B131" s="1101" t="s">
        <v>368</v>
      </c>
      <c r="C131" s="1101"/>
      <c r="D131" s="1101"/>
      <c r="E131" s="799" t="s">
        <v>863</v>
      </c>
      <c r="F131" s="799" t="s">
        <v>864</v>
      </c>
      <c r="G131" s="799" t="s">
        <v>509</v>
      </c>
    </row>
    <row r="132" spans="2:7">
      <c r="B132" s="1102" t="s">
        <v>865</v>
      </c>
      <c r="C132" s="1102"/>
      <c r="D132" s="1102"/>
      <c r="E132" s="332"/>
      <c r="F132" s="332"/>
      <c r="G132" s="406">
        <f>-E132+F132</f>
        <v>0</v>
      </c>
    </row>
    <row r="133" spans="2:7">
      <c r="B133" s="1101" t="s">
        <v>369</v>
      </c>
      <c r="C133" s="1101"/>
      <c r="D133" s="1101"/>
      <c r="E133" s="262">
        <f>+E132</f>
        <v>0</v>
      </c>
      <c r="F133" s="262">
        <f>+F132</f>
        <v>0</v>
      </c>
      <c r="G133" s="408">
        <f>+G132</f>
        <v>0</v>
      </c>
    </row>
    <row r="135" spans="2:7">
      <c r="B135" s="204" t="s">
        <v>587</v>
      </c>
      <c r="C135" s="199"/>
      <c r="D135" s="199"/>
      <c r="E135" s="199"/>
    </row>
    <row r="136" spans="2:7">
      <c r="B136" s="1057" t="s">
        <v>368</v>
      </c>
      <c r="C136" s="1058"/>
      <c r="D136" s="1058"/>
      <c r="E136" s="1059"/>
      <c r="F136" s="799" t="s">
        <v>477</v>
      </c>
      <c r="G136" s="799" t="s">
        <v>509</v>
      </c>
    </row>
    <row r="137" spans="2:7" ht="12" customHeight="1">
      <c r="B137" s="214" t="s">
        <v>588</v>
      </c>
      <c r="C137" s="1075" t="s">
        <v>866</v>
      </c>
      <c r="D137" s="1076"/>
      <c r="E137" s="1076"/>
      <c r="F137" s="440"/>
      <c r="G137" s="418">
        <f>+F137</f>
        <v>0</v>
      </c>
    </row>
    <row r="138" spans="2:7" ht="12" customHeight="1">
      <c r="B138" s="797" t="s">
        <v>590</v>
      </c>
      <c r="C138" s="1075" t="s">
        <v>867</v>
      </c>
      <c r="D138" s="1076"/>
      <c r="E138" s="1077"/>
      <c r="F138" s="440"/>
      <c r="G138" s="418">
        <f>-F138</f>
        <v>0</v>
      </c>
    </row>
    <row r="139" spans="2:7" ht="12.75" customHeight="1">
      <c r="B139" s="1071" t="s">
        <v>592</v>
      </c>
      <c r="C139" s="1072" t="s">
        <v>868</v>
      </c>
      <c r="D139" s="1073"/>
      <c r="E139" s="1074"/>
      <c r="F139" s="441"/>
      <c r="G139" s="1097">
        <f>+F140-F139</f>
        <v>0</v>
      </c>
    </row>
    <row r="140" spans="2:7" ht="23.25" customHeight="1">
      <c r="B140" s="995"/>
      <c r="C140" s="995" t="s">
        <v>869</v>
      </c>
      <c r="D140" s="996"/>
      <c r="E140" s="997"/>
      <c r="F140" s="330"/>
      <c r="G140" s="1098"/>
    </row>
    <row r="141" spans="2:7" ht="15" customHeight="1">
      <c r="B141" s="1069" t="s">
        <v>595</v>
      </c>
      <c r="C141" s="420" t="s">
        <v>870</v>
      </c>
      <c r="D141" s="421"/>
      <c r="E141" s="421"/>
      <c r="F141" s="327"/>
      <c r="G141" s="1099">
        <f>+F141-F142</f>
        <v>0</v>
      </c>
    </row>
    <row r="142" spans="2:7">
      <c r="B142" s="1070"/>
      <c r="C142" s="422" t="s">
        <v>871</v>
      </c>
      <c r="D142" s="423"/>
      <c r="E142" s="423"/>
      <c r="F142" s="330"/>
      <c r="G142" s="1100"/>
    </row>
    <row r="143" spans="2:7">
      <c r="B143" s="283" t="s">
        <v>598</v>
      </c>
      <c r="C143" s="424" t="s">
        <v>599</v>
      </c>
      <c r="D143" s="425"/>
      <c r="E143" s="425"/>
      <c r="F143" s="431"/>
      <c r="G143" s="798">
        <f>-F143</f>
        <v>0</v>
      </c>
    </row>
    <row r="144" spans="2:7">
      <c r="B144" s="998" t="s">
        <v>369</v>
      </c>
      <c r="C144" s="999"/>
      <c r="D144" s="999"/>
      <c r="E144" s="999"/>
      <c r="F144" s="1000"/>
      <c r="G144" s="202">
        <f>SUM(G137:G143)</f>
        <v>0</v>
      </c>
    </row>
    <row r="145" spans="2:10" s="137" customFormat="1">
      <c r="B145" s="442"/>
      <c r="C145" s="442"/>
      <c r="D145" s="442"/>
      <c r="E145" s="442"/>
      <c r="F145" s="442"/>
      <c r="G145" s="443"/>
    </row>
    <row r="146" spans="2:10">
      <c r="B146" s="204" t="s">
        <v>600</v>
      </c>
      <c r="C146" s="199"/>
      <c r="D146" s="199"/>
    </row>
    <row r="147" spans="2:10">
      <c r="B147" s="429" t="s">
        <v>368</v>
      </c>
      <c r="C147" s="430"/>
      <c r="D147" s="430"/>
      <c r="E147" s="430"/>
      <c r="F147" s="799" t="s">
        <v>477</v>
      </c>
      <c r="G147" s="799" t="s">
        <v>509</v>
      </c>
    </row>
    <row r="148" spans="2:10">
      <c r="B148" s="1060" t="s">
        <v>872</v>
      </c>
      <c r="C148" s="1061"/>
      <c r="D148" s="1061"/>
      <c r="E148" s="1062"/>
      <c r="F148" s="332"/>
      <c r="G148" s="406">
        <f>-F148</f>
        <v>0</v>
      </c>
    </row>
    <row r="149" spans="2:10" ht="24.75" customHeight="1">
      <c r="B149" s="1066" t="s">
        <v>873</v>
      </c>
      <c r="C149" s="1067"/>
      <c r="D149" s="1067"/>
      <c r="E149" s="1068"/>
      <c r="F149" s="336"/>
      <c r="G149" s="798">
        <f>-F149</f>
        <v>0</v>
      </c>
    </row>
    <row r="150" spans="2:10">
      <c r="B150" s="998" t="s">
        <v>369</v>
      </c>
      <c r="C150" s="999"/>
      <c r="D150" s="999"/>
      <c r="E150" s="999"/>
      <c r="F150" s="1000"/>
      <c r="G150" s="202">
        <f>SUM(G148:G149)</f>
        <v>0</v>
      </c>
    </row>
    <row r="152" spans="2:10">
      <c r="B152" s="204" t="s">
        <v>603</v>
      </c>
      <c r="C152" s="199"/>
      <c r="D152" s="199"/>
      <c r="E152" s="199"/>
    </row>
    <row r="153" spans="2:10">
      <c r="B153" s="1057" t="s">
        <v>368</v>
      </c>
      <c r="C153" s="1058"/>
      <c r="D153" s="1058"/>
      <c r="E153" s="1059"/>
      <c r="F153" s="217" t="s">
        <v>477</v>
      </c>
      <c r="G153" s="799" t="s">
        <v>509</v>
      </c>
    </row>
    <row r="154" spans="2:10" s="199" customFormat="1">
      <c r="B154" s="1060" t="s">
        <v>604</v>
      </c>
      <c r="C154" s="1061"/>
      <c r="D154" s="1061"/>
      <c r="E154" s="1062"/>
      <c r="F154" s="332"/>
      <c r="G154" s="406">
        <f>-F154</f>
        <v>0</v>
      </c>
      <c r="I154" s="395"/>
      <c r="J154" s="395"/>
    </row>
    <row r="155" spans="2:10" s="199" customFormat="1">
      <c r="B155" s="1066" t="s">
        <v>605</v>
      </c>
      <c r="C155" s="1067"/>
      <c r="D155" s="1067"/>
      <c r="E155" s="1068"/>
      <c r="F155" s="336"/>
      <c r="G155" s="798">
        <f>-F155</f>
        <v>0</v>
      </c>
      <c r="I155" s="395"/>
      <c r="J155" s="395"/>
    </row>
    <row r="156" spans="2:10">
      <c r="B156" s="998" t="s">
        <v>369</v>
      </c>
      <c r="C156" s="999"/>
      <c r="D156" s="999"/>
      <c r="E156" s="999"/>
      <c r="F156" s="1000"/>
      <c r="G156" s="202">
        <f>SUM(G154:G155)</f>
        <v>0</v>
      </c>
    </row>
    <row r="158" spans="2:10">
      <c r="B158" s="204" t="s">
        <v>606</v>
      </c>
      <c r="C158" s="199"/>
    </row>
    <row r="159" spans="2:10">
      <c r="B159" s="1057" t="s">
        <v>368</v>
      </c>
      <c r="C159" s="1058"/>
      <c r="D159" s="1058"/>
      <c r="E159" s="1059"/>
      <c r="F159" s="217" t="s">
        <v>477</v>
      </c>
      <c r="G159" s="799" t="s">
        <v>509</v>
      </c>
    </row>
    <row r="160" spans="2:10" ht="12" customHeight="1">
      <c r="B160" s="1010" t="s">
        <v>874</v>
      </c>
      <c r="C160" s="1011"/>
      <c r="D160" s="1011"/>
      <c r="E160" s="1012"/>
      <c r="F160" s="332"/>
      <c r="G160" s="298">
        <f>+F160</f>
        <v>0</v>
      </c>
    </row>
    <row r="161" spans="2:7">
      <c r="B161" s="995" t="s">
        <v>875</v>
      </c>
      <c r="C161" s="996"/>
      <c r="D161" s="996"/>
      <c r="E161" s="997"/>
      <c r="F161" s="336"/>
      <c r="G161" s="299">
        <f>-F161</f>
        <v>0</v>
      </c>
    </row>
    <row r="162" spans="2:7">
      <c r="B162" s="998" t="s">
        <v>369</v>
      </c>
      <c r="C162" s="999"/>
      <c r="D162" s="999"/>
      <c r="E162" s="999"/>
      <c r="F162" s="1000"/>
      <c r="G162" s="202">
        <f>SUM(G160:G161)</f>
        <v>0</v>
      </c>
    </row>
    <row r="164" spans="2:7">
      <c r="B164" s="204" t="s">
        <v>609</v>
      </c>
      <c r="C164" s="199"/>
      <c r="D164" s="199"/>
      <c r="E164" s="199"/>
    </row>
    <row r="165" spans="2:7" ht="63.75">
      <c r="B165" s="1057" t="s">
        <v>368</v>
      </c>
      <c r="C165" s="1058"/>
      <c r="D165" s="1059"/>
      <c r="E165" s="799" t="s">
        <v>876</v>
      </c>
      <c r="F165" s="799" t="s">
        <v>877</v>
      </c>
      <c r="G165" s="799" t="s">
        <v>509</v>
      </c>
    </row>
    <row r="166" spans="2:7">
      <c r="B166" s="1075" t="s">
        <v>612</v>
      </c>
      <c r="C166" s="1076"/>
      <c r="D166" s="1077"/>
      <c r="E166" s="431"/>
      <c r="F166" s="431"/>
      <c r="G166" s="432">
        <f>-E166+F166</f>
        <v>0</v>
      </c>
    </row>
    <row r="167" spans="2:7">
      <c r="B167" s="1103" t="s">
        <v>613</v>
      </c>
      <c r="C167" s="1104"/>
      <c r="D167" s="1104"/>
      <c r="E167" s="1105"/>
      <c r="F167" s="444"/>
      <c r="G167" s="433">
        <f>+F167</f>
        <v>0</v>
      </c>
    </row>
    <row r="168" spans="2:7">
      <c r="B168" s="998" t="s">
        <v>369</v>
      </c>
      <c r="C168" s="999"/>
      <c r="D168" s="999"/>
      <c r="E168" s="999"/>
      <c r="F168" s="1000"/>
      <c r="G168" s="202">
        <f>SUM(G166:G167)</f>
        <v>0</v>
      </c>
    </row>
    <row r="170" spans="2:7">
      <c r="B170" s="204" t="s">
        <v>614</v>
      </c>
      <c r="C170" s="199"/>
      <c r="D170" s="199"/>
      <c r="E170" s="199"/>
    </row>
    <row r="171" spans="2:7" ht="51">
      <c r="B171" s="1057" t="s">
        <v>368</v>
      </c>
      <c r="C171" s="1058"/>
      <c r="D171" s="1059"/>
      <c r="E171" s="799" t="s">
        <v>878</v>
      </c>
      <c r="F171" s="799" t="s">
        <v>879</v>
      </c>
      <c r="G171" s="799" t="s">
        <v>509</v>
      </c>
    </row>
    <row r="172" spans="2:7">
      <c r="B172" s="1075" t="s">
        <v>617</v>
      </c>
      <c r="C172" s="1076"/>
      <c r="D172" s="1077"/>
      <c r="E172" s="431"/>
      <c r="F172" s="431"/>
      <c r="G172" s="432">
        <f>-E172+F172</f>
        <v>0</v>
      </c>
    </row>
    <row r="173" spans="2:7">
      <c r="B173" s="1075" t="s">
        <v>618</v>
      </c>
      <c r="C173" s="1076"/>
      <c r="D173" s="1076"/>
      <c r="E173" s="1077"/>
      <c r="F173" s="411"/>
      <c r="G173" s="412">
        <f>+F173</f>
        <v>0</v>
      </c>
    </row>
    <row r="174" spans="2:7">
      <c r="B174" s="998" t="s">
        <v>369</v>
      </c>
      <c r="C174" s="999"/>
      <c r="D174" s="999"/>
      <c r="E174" s="999"/>
      <c r="F174" s="1000"/>
      <c r="G174" s="202">
        <f>SUM(G172:G173)</f>
        <v>0</v>
      </c>
    </row>
    <row r="176" spans="2:7">
      <c r="B176" s="204" t="s">
        <v>619</v>
      </c>
      <c r="C176" s="199"/>
      <c r="D176" s="199"/>
      <c r="E176" s="199"/>
    </row>
    <row r="177" spans="2:7" ht="38.25">
      <c r="B177" s="1057" t="s">
        <v>368</v>
      </c>
      <c r="C177" s="1058"/>
      <c r="D177" s="1059"/>
      <c r="E177" s="799" t="s">
        <v>880</v>
      </c>
      <c r="F177" s="799" t="s">
        <v>881</v>
      </c>
      <c r="G177" s="799" t="s">
        <v>509</v>
      </c>
    </row>
    <row r="178" spans="2:7">
      <c r="B178" s="1078"/>
      <c r="C178" s="1079"/>
      <c r="D178" s="1080"/>
      <c r="E178" s="327"/>
      <c r="F178" s="327"/>
      <c r="G178" s="298">
        <f>-E178+F178</f>
        <v>0</v>
      </c>
    </row>
    <row r="179" spans="2:7">
      <c r="B179" s="800"/>
      <c r="C179" s="801"/>
      <c r="D179" s="802"/>
      <c r="E179" s="328"/>
      <c r="F179" s="328"/>
      <c r="G179" s="284">
        <f t="shared" ref="G179:G180" si="12">-E179+F179</f>
        <v>0</v>
      </c>
    </row>
    <row r="180" spans="2:7">
      <c r="B180" s="803"/>
      <c r="C180" s="804"/>
      <c r="D180" s="805"/>
      <c r="E180" s="330"/>
      <c r="F180" s="330"/>
      <c r="G180" s="299">
        <f t="shared" si="12"/>
        <v>0</v>
      </c>
    </row>
    <row r="181" spans="2:7">
      <c r="B181" s="998" t="s">
        <v>369</v>
      </c>
      <c r="C181" s="999"/>
      <c r="D181" s="1000"/>
      <c r="E181" s="202">
        <f>SUM(E178:E180)</f>
        <v>0</v>
      </c>
      <c r="F181" s="202">
        <f t="shared" ref="F181:G181" si="13">SUM(F178:F180)</f>
        <v>0</v>
      </c>
      <c r="G181" s="202">
        <f t="shared" si="13"/>
        <v>0</v>
      </c>
    </row>
    <row r="183" spans="2:7">
      <c r="B183" s="204" t="s">
        <v>622</v>
      </c>
      <c r="C183" s="199"/>
      <c r="D183" s="199"/>
      <c r="E183" s="199"/>
      <c r="F183" s="570"/>
    </row>
    <row r="184" spans="2:7" ht="63.75">
      <c r="B184" s="1057" t="s">
        <v>368</v>
      </c>
      <c r="C184" s="1058"/>
      <c r="D184" s="1059"/>
      <c r="E184" s="799" t="s">
        <v>882</v>
      </c>
      <c r="F184" s="799" t="s">
        <v>883</v>
      </c>
      <c r="G184" s="799" t="s">
        <v>509</v>
      </c>
    </row>
    <row r="185" spans="2:7">
      <c r="B185" s="1094"/>
      <c r="C185" s="1095"/>
      <c r="D185" s="1096"/>
      <c r="E185" s="327"/>
      <c r="F185" s="327"/>
      <c r="G185" s="298">
        <f>+E185-F185</f>
        <v>0</v>
      </c>
    </row>
    <row r="186" spans="2:7">
      <c r="B186" s="808"/>
      <c r="C186" s="809"/>
      <c r="D186" s="810"/>
      <c r="E186" s="328"/>
      <c r="F186" s="328"/>
      <c r="G186" s="284">
        <f t="shared" ref="G186:G187" si="14">+E186-F186</f>
        <v>0</v>
      </c>
    </row>
    <row r="187" spans="2:7">
      <c r="B187" s="811"/>
      <c r="C187" s="812"/>
      <c r="D187" s="813"/>
      <c r="E187" s="330"/>
      <c r="F187" s="330"/>
      <c r="G187" s="299">
        <f t="shared" si="14"/>
        <v>0</v>
      </c>
    </row>
    <row r="188" spans="2:7">
      <c r="B188" s="998" t="s">
        <v>369</v>
      </c>
      <c r="C188" s="999"/>
      <c r="D188" s="1000"/>
      <c r="E188" s="202">
        <f>SUM(E185:E187)</f>
        <v>0</v>
      </c>
      <c r="F188" s="202">
        <f t="shared" ref="F188:G188" si="15">SUM(F185:F187)</f>
        <v>0</v>
      </c>
      <c r="G188" s="202">
        <f t="shared" si="15"/>
        <v>0</v>
      </c>
    </row>
    <row r="189" spans="2:7">
      <c r="B189" s="207"/>
      <c r="C189" s="207"/>
      <c r="D189" s="207"/>
      <c r="E189" s="207"/>
    </row>
    <row r="190" spans="2:7">
      <c r="B190" s="204" t="s">
        <v>625</v>
      </c>
      <c r="C190" s="199"/>
      <c r="D190" s="199"/>
      <c r="E190" s="199"/>
    </row>
    <row r="191" spans="2:7" ht="89.25">
      <c r="B191" s="1057" t="s">
        <v>368</v>
      </c>
      <c r="C191" s="1058"/>
      <c r="D191" s="1059"/>
      <c r="E191" s="799" t="s">
        <v>884</v>
      </c>
      <c r="F191" s="799" t="s">
        <v>885</v>
      </c>
      <c r="G191" s="799" t="s">
        <v>509</v>
      </c>
    </row>
    <row r="192" spans="2:7">
      <c r="B192" s="1091" t="s">
        <v>628</v>
      </c>
      <c r="C192" s="1092"/>
      <c r="D192" s="1093"/>
      <c r="E192" s="411"/>
      <c r="F192" s="411"/>
      <c r="G192" s="412">
        <f>+F192-E192</f>
        <v>0</v>
      </c>
    </row>
    <row r="193" spans="2:7">
      <c r="B193" s="998" t="s">
        <v>369</v>
      </c>
      <c r="C193" s="999"/>
      <c r="D193" s="1000"/>
      <c r="E193" s="202">
        <f>SUM(E192:E192)</f>
        <v>0</v>
      </c>
      <c r="F193" s="202">
        <f>SUM(F192:F192)</f>
        <v>0</v>
      </c>
      <c r="G193" s="202">
        <f>SUM(G192:G192)</f>
        <v>0</v>
      </c>
    </row>
    <row r="194" spans="2:7">
      <c r="B194" s="207"/>
      <c r="C194" s="207"/>
      <c r="D194" s="207"/>
      <c r="E194" s="207"/>
    </row>
    <row r="195" spans="2:7">
      <c r="B195" s="204" t="s">
        <v>629</v>
      </c>
      <c r="C195" s="199"/>
    </row>
    <row r="196" spans="2:7">
      <c r="B196" s="429" t="s">
        <v>368</v>
      </c>
      <c r="C196" s="430"/>
      <c r="D196" s="430"/>
      <c r="E196" s="430"/>
      <c r="F196" s="796" t="s">
        <v>477</v>
      </c>
      <c r="G196" s="799" t="s">
        <v>509</v>
      </c>
    </row>
    <row r="197" spans="2:7">
      <c r="B197" s="1010" t="s">
        <v>886</v>
      </c>
      <c r="C197" s="1011"/>
      <c r="D197" s="1011"/>
      <c r="E197" s="1012"/>
      <c r="F197" s="327"/>
      <c r="G197" s="298">
        <f>+F197</f>
        <v>0</v>
      </c>
    </row>
    <row r="198" spans="2:7">
      <c r="B198" s="995" t="s">
        <v>887</v>
      </c>
      <c r="C198" s="996"/>
      <c r="D198" s="996"/>
      <c r="E198" s="997"/>
      <c r="F198" s="445"/>
      <c r="G198" s="284">
        <f>-F198</f>
        <v>0</v>
      </c>
    </row>
    <row r="199" spans="2:7">
      <c r="B199" s="998" t="s">
        <v>369</v>
      </c>
      <c r="C199" s="999"/>
      <c r="D199" s="999"/>
      <c r="E199" s="999"/>
      <c r="F199" s="1000"/>
      <c r="G199" s="202">
        <f>SUM(G197:G198)</f>
        <v>0</v>
      </c>
    </row>
    <row r="201" spans="2:7">
      <c r="B201" s="204" t="s">
        <v>632</v>
      </c>
      <c r="C201" s="199"/>
      <c r="D201" s="199"/>
      <c r="E201" s="199"/>
    </row>
    <row r="202" spans="2:7" ht="25.5">
      <c r="B202" s="799" t="s">
        <v>368</v>
      </c>
      <c r="C202" s="1089" t="s">
        <v>392</v>
      </c>
      <c r="D202" s="1089"/>
      <c r="E202" s="799" t="s">
        <v>888</v>
      </c>
      <c r="F202" s="799" t="s">
        <v>889</v>
      </c>
      <c r="G202" s="799" t="s">
        <v>509</v>
      </c>
    </row>
    <row r="203" spans="2:7">
      <c r="B203" s="331"/>
      <c r="C203" s="1090"/>
      <c r="D203" s="1090"/>
      <c r="E203" s="327"/>
      <c r="F203" s="327"/>
      <c r="G203" s="298">
        <f>+E203-F203</f>
        <v>0</v>
      </c>
    </row>
    <row r="204" spans="2:7">
      <c r="B204" s="333"/>
      <c r="C204" s="1087"/>
      <c r="D204" s="1087"/>
      <c r="E204" s="328"/>
      <c r="F204" s="328"/>
      <c r="G204" s="284">
        <f t="shared" ref="G204:G207" si="16">+E204-F204</f>
        <v>0</v>
      </c>
    </row>
    <row r="205" spans="2:7">
      <c r="B205" s="333"/>
      <c r="C205" s="1087"/>
      <c r="D205" s="1087"/>
      <c r="E205" s="328"/>
      <c r="F205" s="328"/>
      <c r="G205" s="284">
        <f t="shared" si="16"/>
        <v>0</v>
      </c>
    </row>
    <row r="206" spans="2:7">
      <c r="B206" s="333"/>
      <c r="C206" s="1087"/>
      <c r="D206" s="1087"/>
      <c r="E206" s="328"/>
      <c r="F206" s="328"/>
      <c r="G206" s="284">
        <f t="shared" si="16"/>
        <v>0</v>
      </c>
    </row>
    <row r="207" spans="2:7">
      <c r="B207" s="335"/>
      <c r="C207" s="1088"/>
      <c r="D207" s="1088"/>
      <c r="E207" s="330"/>
      <c r="F207" s="330"/>
      <c r="G207" s="299">
        <f t="shared" si="16"/>
        <v>0</v>
      </c>
    </row>
    <row r="208" spans="2:7">
      <c r="B208" s="998" t="s">
        <v>369</v>
      </c>
      <c r="C208" s="999"/>
      <c r="D208" s="1000"/>
      <c r="E208" s="202">
        <f>SUM(E203:E207)</f>
        <v>0</v>
      </c>
      <c r="F208" s="202">
        <f>SUM(F203:F207)</f>
        <v>0</v>
      </c>
      <c r="G208" s="202">
        <f>SUM(G203:G207)</f>
        <v>0</v>
      </c>
    </row>
    <row r="209" spans="2:8">
      <c r="G209" s="168"/>
      <c r="H209" s="168"/>
    </row>
    <row r="210" spans="2:8">
      <c r="B210" s="204" t="s">
        <v>635</v>
      </c>
      <c r="C210" s="199"/>
      <c r="D210" s="199"/>
      <c r="E210" s="199"/>
    </row>
    <row r="211" spans="2:8">
      <c r="B211" s="1057" t="s">
        <v>368</v>
      </c>
      <c r="C211" s="1058"/>
      <c r="D211" s="1058"/>
      <c r="E211" s="1058"/>
      <c r="F211" s="1059"/>
      <c r="G211" s="799" t="s">
        <v>636</v>
      </c>
    </row>
    <row r="212" spans="2:8">
      <c r="B212" s="1078"/>
      <c r="C212" s="1079"/>
      <c r="D212" s="1079"/>
      <c r="E212" s="1079"/>
      <c r="F212" s="1080"/>
      <c r="G212" s="327"/>
    </row>
    <row r="213" spans="2:8">
      <c r="B213" s="1081"/>
      <c r="C213" s="1082"/>
      <c r="D213" s="1082"/>
      <c r="E213" s="1082"/>
      <c r="F213" s="1083"/>
      <c r="G213" s="328"/>
    </row>
    <row r="214" spans="2:8">
      <c r="B214" s="1081"/>
      <c r="C214" s="1082"/>
      <c r="D214" s="1082"/>
      <c r="E214" s="1082"/>
      <c r="F214" s="1083"/>
      <c r="G214" s="328"/>
    </row>
    <row r="215" spans="2:8">
      <c r="B215" s="1081"/>
      <c r="C215" s="1082"/>
      <c r="D215" s="1082"/>
      <c r="E215" s="1082"/>
      <c r="F215" s="1083"/>
      <c r="G215" s="328"/>
    </row>
    <row r="216" spans="2:8">
      <c r="B216" s="1084"/>
      <c r="C216" s="1085"/>
      <c r="D216" s="1085"/>
      <c r="E216" s="1085"/>
      <c r="F216" s="1086"/>
      <c r="G216" s="330"/>
    </row>
    <row r="217" spans="2:8">
      <c r="B217" s="998" t="s">
        <v>369</v>
      </c>
      <c r="C217" s="999"/>
      <c r="D217" s="999"/>
      <c r="E217" s="999"/>
      <c r="F217" s="1000"/>
      <c r="G217" s="202">
        <f>SUM(G212:G216)</f>
        <v>0</v>
      </c>
    </row>
    <row r="218" spans="2:8">
      <c r="G218" s="168"/>
      <c r="H218" s="168"/>
    </row>
    <row r="219" spans="2:8">
      <c r="G219" s="168"/>
      <c r="H219" s="168"/>
    </row>
    <row r="220" spans="2:8">
      <c r="G220" s="168"/>
      <c r="H220" s="168"/>
    </row>
    <row r="221" spans="2:8" ht="15.75">
      <c r="B221" s="991" t="s">
        <v>448</v>
      </c>
      <c r="C221" s="991"/>
      <c r="D221" s="991"/>
      <c r="E221" s="991"/>
      <c r="F221" s="991"/>
      <c r="G221" s="991"/>
      <c r="H221" s="168"/>
    </row>
    <row r="222" spans="2:8">
      <c r="G222" s="168"/>
    </row>
    <row r="223" spans="2:8" ht="25.5">
      <c r="B223" s="799" t="s">
        <v>368</v>
      </c>
      <c r="C223" s="1089" t="s">
        <v>392</v>
      </c>
      <c r="D223" s="1089"/>
      <c r="E223" s="799" t="s">
        <v>888</v>
      </c>
      <c r="F223" s="799" t="s">
        <v>890</v>
      </c>
      <c r="G223" s="799" t="s">
        <v>509</v>
      </c>
    </row>
    <row r="224" spans="2:8">
      <c r="B224" s="331"/>
      <c r="C224" s="1090"/>
      <c r="D224" s="1090"/>
      <c r="E224" s="327"/>
      <c r="F224" s="327"/>
      <c r="G224" s="298">
        <f>+E224-F224</f>
        <v>0</v>
      </c>
    </row>
    <row r="225" spans="2:7">
      <c r="B225" s="333"/>
      <c r="C225" s="1087"/>
      <c r="D225" s="1087"/>
      <c r="E225" s="328"/>
      <c r="F225" s="328"/>
      <c r="G225" s="284">
        <f t="shared" ref="G225:G228" si="17">+E225-F225</f>
        <v>0</v>
      </c>
    </row>
    <row r="226" spans="2:7">
      <c r="B226" s="333"/>
      <c r="C226" s="1087"/>
      <c r="D226" s="1087"/>
      <c r="E226" s="328"/>
      <c r="F226" s="328"/>
      <c r="G226" s="284">
        <f t="shared" si="17"/>
        <v>0</v>
      </c>
    </row>
    <row r="227" spans="2:7">
      <c r="B227" s="333"/>
      <c r="C227" s="1087"/>
      <c r="D227" s="1087"/>
      <c r="E227" s="328"/>
      <c r="F227" s="328"/>
      <c r="G227" s="284">
        <f t="shared" si="17"/>
        <v>0</v>
      </c>
    </row>
    <row r="228" spans="2:7">
      <c r="B228" s="335"/>
      <c r="C228" s="1088"/>
      <c r="D228" s="1088"/>
      <c r="E228" s="330"/>
      <c r="F228" s="330"/>
      <c r="G228" s="299">
        <f t="shared" si="17"/>
        <v>0</v>
      </c>
    </row>
    <row r="229" spans="2:7">
      <c r="B229" s="998" t="s">
        <v>369</v>
      </c>
      <c r="C229" s="999"/>
      <c r="D229" s="1000"/>
      <c r="E229" s="202">
        <f>SUM(E224:E228)</f>
        <v>0</v>
      </c>
      <c r="F229" s="202">
        <f>SUM(F224:F228)</f>
        <v>0</v>
      </c>
      <c r="G229" s="202">
        <f>SUM(G224:G228)</f>
        <v>0</v>
      </c>
    </row>
  </sheetData>
  <mergeCells count="132">
    <mergeCell ref="C224:D224"/>
    <mergeCell ref="C225:D225"/>
    <mergeCell ref="C226:D226"/>
    <mergeCell ref="C227:D227"/>
    <mergeCell ref="C228:D228"/>
    <mergeCell ref="B229:D229"/>
    <mergeCell ref="B214:F214"/>
    <mergeCell ref="B215:F215"/>
    <mergeCell ref="B216:F216"/>
    <mergeCell ref="B217:F217"/>
    <mergeCell ref="B221:G221"/>
    <mergeCell ref="C223:D223"/>
    <mergeCell ref="C206:D206"/>
    <mergeCell ref="C207:D207"/>
    <mergeCell ref="B208:D208"/>
    <mergeCell ref="B211:F211"/>
    <mergeCell ref="B212:F212"/>
    <mergeCell ref="B213:F213"/>
    <mergeCell ref="B198:E198"/>
    <mergeCell ref="B199:F199"/>
    <mergeCell ref="C202:D202"/>
    <mergeCell ref="C203:D203"/>
    <mergeCell ref="C204:D204"/>
    <mergeCell ref="C205:D205"/>
    <mergeCell ref="B185:D185"/>
    <mergeCell ref="B188:D188"/>
    <mergeCell ref="B191:D191"/>
    <mergeCell ref="B192:D192"/>
    <mergeCell ref="B193:D193"/>
    <mergeCell ref="B197:E197"/>
    <mergeCell ref="B173:E173"/>
    <mergeCell ref="B174:F174"/>
    <mergeCell ref="B177:D177"/>
    <mergeCell ref="B178:D178"/>
    <mergeCell ref="B181:D181"/>
    <mergeCell ref="B184:D184"/>
    <mergeCell ref="B165:D165"/>
    <mergeCell ref="B166:D166"/>
    <mergeCell ref="B167:E167"/>
    <mergeCell ref="B168:F168"/>
    <mergeCell ref="B171:D171"/>
    <mergeCell ref="B172:D172"/>
    <mergeCell ref="B155:E155"/>
    <mergeCell ref="B156:F156"/>
    <mergeCell ref="B159:E159"/>
    <mergeCell ref="B160:E160"/>
    <mergeCell ref="B161:E161"/>
    <mergeCell ref="B162:F162"/>
    <mergeCell ref="B144:F144"/>
    <mergeCell ref="B148:E148"/>
    <mergeCell ref="B149:E149"/>
    <mergeCell ref="B150:F150"/>
    <mergeCell ref="B153:E153"/>
    <mergeCell ref="B154:E154"/>
    <mergeCell ref="B139:B140"/>
    <mergeCell ref="C139:E139"/>
    <mergeCell ref="G139:G140"/>
    <mergeCell ref="C140:E140"/>
    <mergeCell ref="B141:B142"/>
    <mergeCell ref="G141:G142"/>
    <mergeCell ref="B131:D131"/>
    <mergeCell ref="B132:D132"/>
    <mergeCell ref="B133:D133"/>
    <mergeCell ref="B136:E136"/>
    <mergeCell ref="C137:E137"/>
    <mergeCell ref="C138:E138"/>
    <mergeCell ref="B114:E114"/>
    <mergeCell ref="B115:E115"/>
    <mergeCell ref="B116:F116"/>
    <mergeCell ref="B119:E119"/>
    <mergeCell ref="B120:E120"/>
    <mergeCell ref="B121:F121"/>
    <mergeCell ref="B101:D101"/>
    <mergeCell ref="B107:D107"/>
    <mergeCell ref="B108:D108"/>
    <mergeCell ref="B109:D109"/>
    <mergeCell ref="B110:D110"/>
    <mergeCell ref="B111:D111"/>
    <mergeCell ref="B95:D95"/>
    <mergeCell ref="B96:D96"/>
    <mergeCell ref="B97:D97"/>
    <mergeCell ref="B98:D98"/>
    <mergeCell ref="B99:D99"/>
    <mergeCell ref="B100:D100"/>
    <mergeCell ref="B92:D92"/>
    <mergeCell ref="B93:D93"/>
    <mergeCell ref="B94:D94"/>
    <mergeCell ref="B49:F49"/>
    <mergeCell ref="B51:F51"/>
    <mergeCell ref="B53:F53"/>
    <mergeCell ref="B57:G57"/>
    <mergeCell ref="B42:F42"/>
    <mergeCell ref="B43:F43"/>
    <mergeCell ref="B44:F44"/>
    <mergeCell ref="B45:F45"/>
    <mergeCell ref="B46:F46"/>
    <mergeCell ref="B47:F47"/>
    <mergeCell ref="B36:F36"/>
    <mergeCell ref="B37:F37"/>
    <mergeCell ref="B38:F38"/>
    <mergeCell ref="B39:F39"/>
    <mergeCell ref="B40:F40"/>
    <mergeCell ref="B41:F41"/>
    <mergeCell ref="B31:F31"/>
    <mergeCell ref="B32:F32"/>
    <mergeCell ref="B33:F33"/>
    <mergeCell ref="B34:F34"/>
    <mergeCell ref="B35:F35"/>
    <mergeCell ref="B30:F30"/>
    <mergeCell ref="B2:G2"/>
    <mergeCell ref="B4:G4"/>
    <mergeCell ref="B6:F6"/>
    <mergeCell ref="B7:F7"/>
    <mergeCell ref="B8:F8"/>
    <mergeCell ref="B16:F16"/>
    <mergeCell ref="B17:F17"/>
    <mergeCell ref="B18:F18"/>
    <mergeCell ref="B19:F19"/>
    <mergeCell ref="B22:F22"/>
    <mergeCell ref="B23:F23"/>
    <mergeCell ref="B25:F25"/>
    <mergeCell ref="B27:F27"/>
    <mergeCell ref="B28:F28"/>
    <mergeCell ref="B29:F29"/>
    <mergeCell ref="B20:F20"/>
    <mergeCell ref="B21:F21"/>
    <mergeCell ref="B9:F9"/>
    <mergeCell ref="B10:F10"/>
    <mergeCell ref="B11:F11"/>
    <mergeCell ref="B12:F12"/>
    <mergeCell ref="B13:F13"/>
    <mergeCell ref="B14:F14"/>
  </mergeCells>
  <pageMargins left="0.39370078740157483" right="0.39370078740157483" top="0.39370078740157483" bottom="0.39370078740157483" header="0.51181102362204722" footer="0.51181102362204722"/>
  <pageSetup paperSize="8" scale="60" fitToHeight="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H51"/>
  <sheetViews>
    <sheetView showGridLines="0" view="pageBreakPreview" zoomScaleNormal="100" zoomScaleSheetLayoutView="100" workbookViewId="0">
      <selection activeCell="C34" sqref="C34"/>
    </sheetView>
  </sheetViews>
  <sheetFormatPr defaultColWidth="11.42578125" defaultRowHeight="12.75"/>
  <cols>
    <col min="1" max="1" width="3.28515625" style="207" customWidth="1"/>
    <col min="2" max="2" width="49.85546875" style="205" customWidth="1"/>
    <col min="3" max="3" width="49.85546875" style="206" customWidth="1"/>
    <col min="4" max="6" width="17.7109375" style="206" customWidth="1"/>
    <col min="7" max="7" width="3.140625" style="206" customWidth="1"/>
    <col min="8" max="10" width="16.7109375" style="207" customWidth="1"/>
    <col min="11" max="11" width="5.42578125" style="207" customWidth="1"/>
    <col min="12" max="16384" width="11.42578125" style="207"/>
  </cols>
  <sheetData>
    <row r="1" spans="2:8">
      <c r="F1" s="200"/>
    </row>
    <row r="2" spans="2:8" s="168" customFormat="1" ht="19.5">
      <c r="B2" s="1127" t="s">
        <v>443</v>
      </c>
      <c r="C2" s="1127"/>
      <c r="D2" s="1127"/>
      <c r="E2" s="1127"/>
      <c r="F2" s="1127"/>
      <c r="G2" s="764"/>
      <c r="H2" s="177"/>
    </row>
    <row r="3" spans="2:8" s="211" customFormat="1" ht="18.75">
      <c r="B3" s="208"/>
      <c r="C3" s="209"/>
      <c r="D3" s="209"/>
      <c r="E3" s="209"/>
      <c r="F3" s="210"/>
      <c r="G3" s="215"/>
    </row>
    <row r="4" spans="2:8" s="198" customFormat="1" ht="19.5">
      <c r="B4" s="1013" t="str">
        <f>+'1.3.3_RA1_ESTABILITAT_LIQUID'!B12</f>
        <v>Nom EPE / Societat municipal / Fundació 1</v>
      </c>
      <c r="C4" s="1014"/>
      <c r="D4" s="1014"/>
      <c r="E4" s="1014"/>
      <c r="F4" s="1015"/>
      <c r="G4" s="168"/>
      <c r="H4" s="168"/>
    </row>
    <row r="5" spans="2:8">
      <c r="G5" s="213"/>
    </row>
    <row r="6" spans="2:8">
      <c r="B6" s="1016" t="s">
        <v>640</v>
      </c>
      <c r="C6" s="1017"/>
      <c r="D6" s="1017"/>
      <c r="E6" s="1018"/>
      <c r="F6" s="212" t="s">
        <v>477</v>
      </c>
      <c r="G6" s="213"/>
    </row>
    <row r="7" spans="2:8">
      <c r="B7" s="1010" t="s">
        <v>642</v>
      </c>
      <c r="C7" s="1011"/>
      <c r="D7" s="1011"/>
      <c r="E7" s="1012"/>
      <c r="F7" s="327"/>
    </row>
    <row r="8" spans="2:8">
      <c r="B8" s="992" t="s">
        <v>643</v>
      </c>
      <c r="C8" s="993"/>
      <c r="D8" s="993"/>
      <c r="E8" s="994"/>
      <c r="F8" s="328"/>
    </row>
    <row r="9" spans="2:8">
      <c r="B9" s="992" t="s">
        <v>644</v>
      </c>
      <c r="C9" s="993"/>
      <c r="D9" s="993"/>
      <c r="E9" s="994"/>
      <c r="F9" s="328"/>
    </row>
    <row r="10" spans="2:8">
      <c r="B10" s="992" t="s">
        <v>645</v>
      </c>
      <c r="C10" s="993"/>
      <c r="D10" s="993"/>
      <c r="E10" s="994"/>
      <c r="F10" s="328"/>
    </row>
    <row r="11" spans="2:8">
      <c r="B11" s="992" t="s">
        <v>646</v>
      </c>
      <c r="C11" s="993"/>
      <c r="D11" s="993"/>
      <c r="E11" s="994"/>
      <c r="F11" s="328"/>
    </row>
    <row r="12" spans="2:8">
      <c r="B12" s="992" t="s">
        <v>647</v>
      </c>
      <c r="C12" s="993"/>
      <c r="D12" s="993"/>
      <c r="E12" s="994"/>
      <c r="F12" s="328"/>
    </row>
    <row r="13" spans="2:8">
      <c r="B13" s="992" t="s">
        <v>648</v>
      </c>
      <c r="C13" s="993"/>
      <c r="D13" s="993"/>
      <c r="E13" s="994"/>
      <c r="F13" s="328"/>
    </row>
    <row r="14" spans="2:8">
      <c r="B14" s="992" t="s">
        <v>649</v>
      </c>
      <c r="C14" s="993"/>
      <c r="D14" s="993"/>
      <c r="E14" s="994"/>
      <c r="F14" s="328"/>
    </row>
    <row r="15" spans="2:8">
      <c r="B15" s="1004" t="s">
        <v>650</v>
      </c>
      <c r="C15" s="1005"/>
      <c r="D15" s="1005"/>
      <c r="E15" s="1006"/>
      <c r="F15" s="329"/>
    </row>
    <row r="16" spans="2:8">
      <c r="B16" s="998" t="s">
        <v>466</v>
      </c>
      <c r="C16" s="999"/>
      <c r="D16" s="999"/>
      <c r="E16" s="1000"/>
      <c r="F16" s="202">
        <f>SUM(F7:F15)</f>
        <v>0</v>
      </c>
    </row>
    <row r="18" spans="2:6">
      <c r="B18" s="1007" t="s">
        <v>651</v>
      </c>
      <c r="C18" s="1008"/>
      <c r="D18" s="1008"/>
      <c r="E18" s="1009"/>
      <c r="F18" s="212" t="s">
        <v>477</v>
      </c>
    </row>
    <row r="19" spans="2:6">
      <c r="B19" s="1010" t="s">
        <v>652</v>
      </c>
      <c r="C19" s="1011"/>
      <c r="D19" s="1011"/>
      <c r="E19" s="1012"/>
      <c r="F19" s="327"/>
    </row>
    <row r="20" spans="2:6">
      <c r="B20" s="992" t="s">
        <v>653</v>
      </c>
      <c r="C20" s="993"/>
      <c r="D20" s="993"/>
      <c r="E20" s="994"/>
      <c r="F20" s="328"/>
    </row>
    <row r="21" spans="2:6">
      <c r="B21" s="992" t="s">
        <v>654</v>
      </c>
      <c r="C21" s="993"/>
      <c r="D21" s="993"/>
      <c r="E21" s="994"/>
      <c r="F21" s="328"/>
    </row>
    <row r="22" spans="2:6">
      <c r="B22" s="992" t="s">
        <v>655</v>
      </c>
      <c r="C22" s="993"/>
      <c r="D22" s="993"/>
      <c r="E22" s="994"/>
      <c r="F22" s="328"/>
    </row>
    <row r="23" spans="2:6">
      <c r="B23" s="992" t="s">
        <v>656</v>
      </c>
      <c r="C23" s="993"/>
      <c r="D23" s="993"/>
      <c r="E23" s="994"/>
      <c r="F23" s="328"/>
    </row>
    <row r="24" spans="2:6">
      <c r="B24" s="992" t="s">
        <v>657</v>
      </c>
      <c r="C24" s="993"/>
      <c r="D24" s="993"/>
      <c r="E24" s="994"/>
      <c r="F24" s="328"/>
    </row>
    <row r="25" spans="2:6">
      <c r="B25" s="992" t="s">
        <v>658</v>
      </c>
      <c r="C25" s="993"/>
      <c r="D25" s="993"/>
      <c r="E25" s="994"/>
      <c r="F25" s="328"/>
    </row>
    <row r="26" spans="2:6" ht="12.75" customHeight="1">
      <c r="B26" s="992" t="s">
        <v>659</v>
      </c>
      <c r="C26" s="993"/>
      <c r="D26" s="993"/>
      <c r="E26" s="216"/>
      <c r="F26" s="328"/>
    </row>
    <row r="27" spans="2:6" ht="12.75" customHeight="1">
      <c r="B27" s="992" t="s">
        <v>660</v>
      </c>
      <c r="C27" s="993"/>
      <c r="D27" s="993"/>
      <c r="E27" s="216"/>
      <c r="F27" s="328"/>
    </row>
    <row r="28" spans="2:6">
      <c r="B28" s="992" t="s">
        <v>661</v>
      </c>
      <c r="C28" s="993"/>
      <c r="D28" s="993"/>
      <c r="E28" s="994"/>
      <c r="F28" s="328"/>
    </row>
    <row r="29" spans="2:6">
      <c r="B29" s="992" t="s">
        <v>662</v>
      </c>
      <c r="C29" s="993"/>
      <c r="D29" s="993"/>
      <c r="E29" s="994"/>
      <c r="F29" s="328"/>
    </row>
    <row r="30" spans="2:6">
      <c r="B30" s="995" t="s">
        <v>663</v>
      </c>
      <c r="C30" s="996"/>
      <c r="D30" s="996"/>
      <c r="E30" s="997"/>
      <c r="F30" s="330"/>
    </row>
    <row r="31" spans="2:6">
      <c r="B31" s="998" t="s">
        <v>474</v>
      </c>
      <c r="C31" s="999"/>
      <c r="D31" s="999"/>
      <c r="E31" s="1000"/>
      <c r="F31" s="202">
        <f>SUM(F19:F30)</f>
        <v>0</v>
      </c>
    </row>
    <row r="32" spans="2:6">
      <c r="E32" s="207"/>
    </row>
    <row r="33" spans="2:7">
      <c r="B33" s="1001" t="s">
        <v>664</v>
      </c>
      <c r="C33" s="1002"/>
      <c r="D33" s="1002"/>
      <c r="E33" s="1003"/>
      <c r="F33" s="157">
        <f>+F51</f>
        <v>0</v>
      </c>
    </row>
    <row r="34" spans="2:7">
      <c r="B34" s="198"/>
      <c r="C34" s="198"/>
      <c r="E34" s="207"/>
    </row>
    <row r="35" spans="2:7">
      <c r="B35" s="1001" t="s">
        <v>665</v>
      </c>
      <c r="C35" s="1002"/>
      <c r="D35" s="1002"/>
      <c r="E35" s="1003"/>
      <c r="F35" s="157">
        <f>+F16-F31+F33</f>
        <v>0</v>
      </c>
    </row>
    <row r="40" spans="2:7" s="219" customFormat="1" ht="15.75">
      <c r="B40" s="991" t="s">
        <v>448</v>
      </c>
      <c r="C40" s="991"/>
      <c r="D40" s="991"/>
      <c r="E40" s="991"/>
      <c r="F40" s="991"/>
      <c r="G40" s="218"/>
    </row>
    <row r="41" spans="2:7">
      <c r="B41" s="198"/>
      <c r="C41" s="198"/>
      <c r="D41" s="198"/>
      <c r="E41" s="198"/>
      <c r="F41" s="198"/>
    </row>
    <row r="42" spans="2:7" ht="25.5">
      <c r="B42" s="799" t="s">
        <v>368</v>
      </c>
      <c r="C42" s="799" t="s">
        <v>392</v>
      </c>
      <c r="D42" s="217" t="s">
        <v>888</v>
      </c>
      <c r="E42" s="799" t="s">
        <v>890</v>
      </c>
      <c r="F42" s="799" t="s">
        <v>509</v>
      </c>
    </row>
    <row r="43" spans="2:7">
      <c r="B43" s="331"/>
      <c r="C43" s="331"/>
      <c r="D43" s="327"/>
      <c r="E43" s="332"/>
      <c r="F43" s="284">
        <f>+D43-E43</f>
        <v>0</v>
      </c>
    </row>
    <row r="44" spans="2:7">
      <c r="B44" s="333"/>
      <c r="C44" s="333"/>
      <c r="D44" s="328"/>
      <c r="E44" s="334"/>
      <c r="F44" s="284">
        <f t="shared" ref="F44:F50" si="0">+D44-E44</f>
        <v>0</v>
      </c>
    </row>
    <row r="45" spans="2:7">
      <c r="B45" s="333"/>
      <c r="C45" s="333"/>
      <c r="D45" s="328"/>
      <c r="E45" s="334"/>
      <c r="F45" s="284">
        <f t="shared" si="0"/>
        <v>0</v>
      </c>
    </row>
    <row r="46" spans="2:7">
      <c r="B46" s="333"/>
      <c r="C46" s="333"/>
      <c r="D46" s="328"/>
      <c r="E46" s="334"/>
      <c r="F46" s="284">
        <f t="shared" si="0"/>
        <v>0</v>
      </c>
    </row>
    <row r="47" spans="2:7">
      <c r="B47" s="333"/>
      <c r="C47" s="333"/>
      <c r="D47" s="328"/>
      <c r="E47" s="334"/>
      <c r="F47" s="284">
        <f t="shared" si="0"/>
        <v>0</v>
      </c>
    </row>
    <row r="48" spans="2:7">
      <c r="B48" s="333"/>
      <c r="C48" s="333"/>
      <c r="D48" s="328"/>
      <c r="E48" s="334"/>
      <c r="F48" s="284">
        <f t="shared" si="0"/>
        <v>0</v>
      </c>
    </row>
    <row r="49" spans="2:6">
      <c r="B49" s="333"/>
      <c r="C49" s="333"/>
      <c r="D49" s="328"/>
      <c r="E49" s="334"/>
      <c r="F49" s="284">
        <f t="shared" si="0"/>
        <v>0</v>
      </c>
    </row>
    <row r="50" spans="2:6">
      <c r="B50" s="335"/>
      <c r="C50" s="335"/>
      <c r="D50" s="330"/>
      <c r="E50" s="336"/>
      <c r="F50" s="284">
        <f t="shared" si="0"/>
        <v>0</v>
      </c>
    </row>
    <row r="51" spans="2:6">
      <c r="B51" s="201" t="s">
        <v>369</v>
      </c>
      <c r="C51" s="201"/>
      <c r="D51" s="202">
        <f>SUM(D43:D50)</f>
        <v>0</v>
      </c>
      <c r="E51" s="202">
        <f t="shared" ref="E51:F51" si="1">SUM(E43:E50)</f>
        <v>0</v>
      </c>
      <c r="F51" s="202">
        <f t="shared" si="1"/>
        <v>0</v>
      </c>
    </row>
  </sheetData>
  <mergeCells count="30">
    <mergeCell ref="B40:F40"/>
    <mergeCell ref="B26:D26"/>
    <mergeCell ref="B27:D27"/>
    <mergeCell ref="B6:E6"/>
    <mergeCell ref="B7:E7"/>
    <mergeCell ref="B8:E8"/>
    <mergeCell ref="B9:E9"/>
    <mergeCell ref="B10:E10"/>
    <mergeCell ref="B11:E11"/>
    <mergeCell ref="B12:E12"/>
    <mergeCell ref="B13:E13"/>
    <mergeCell ref="B14:E14"/>
    <mergeCell ref="B30:E30"/>
    <mergeCell ref="B31:E31"/>
    <mergeCell ref="B33:E33"/>
    <mergeCell ref="B18:E18"/>
    <mergeCell ref="B15:E15"/>
    <mergeCell ref="B35:E35"/>
    <mergeCell ref="B23:E23"/>
    <mergeCell ref="B24:E24"/>
    <mergeCell ref="B2:F2"/>
    <mergeCell ref="B22:E22"/>
    <mergeCell ref="B16:E16"/>
    <mergeCell ref="B4:F4"/>
    <mergeCell ref="B19:E19"/>
    <mergeCell ref="B20:E20"/>
    <mergeCell ref="B21:E21"/>
    <mergeCell ref="B25:E25"/>
    <mergeCell ref="B28:E28"/>
    <mergeCell ref="B29:E29"/>
  </mergeCells>
  <pageMargins left="0.39370078740157483" right="0.39370078740157483" top="0.39370078740157483" bottom="0.39370078740157483" header="0.51181102362204722" footer="0.51181102362204722"/>
  <pageSetup paperSize="8" scale="55" fitToHeight="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H51"/>
  <sheetViews>
    <sheetView showGridLines="0" view="pageBreakPreview" zoomScaleNormal="100" zoomScaleSheetLayoutView="100" workbookViewId="0">
      <selection activeCell="B13" sqref="B13:E13"/>
    </sheetView>
  </sheetViews>
  <sheetFormatPr defaultColWidth="11.42578125" defaultRowHeight="12.75"/>
  <cols>
    <col min="1" max="1" width="3.28515625" style="207" customWidth="1"/>
    <col min="2" max="2" width="49.85546875" style="205" customWidth="1"/>
    <col min="3" max="3" width="49.85546875" style="206" customWidth="1"/>
    <col min="4" max="6" width="17.7109375" style="206" customWidth="1"/>
    <col min="7" max="7" width="3.140625" style="206" customWidth="1"/>
    <col min="8" max="10" width="16.7109375" style="207" customWidth="1"/>
    <col min="11" max="11" width="5.42578125" style="207" customWidth="1"/>
    <col min="12" max="16384" width="11.42578125" style="207"/>
  </cols>
  <sheetData>
    <row r="1" spans="2:8">
      <c r="F1" s="200"/>
    </row>
    <row r="2" spans="2:8" s="168" customFormat="1" ht="19.5">
      <c r="B2" s="1127" t="s">
        <v>443</v>
      </c>
      <c r="C2" s="1127"/>
      <c r="D2" s="1127"/>
      <c r="E2" s="1127"/>
      <c r="F2" s="1127"/>
      <c r="G2" s="764"/>
      <c r="H2" s="177"/>
    </row>
    <row r="3" spans="2:8" s="211" customFormat="1" ht="18.75">
      <c r="B3" s="208"/>
      <c r="C3" s="209"/>
      <c r="D3" s="209"/>
      <c r="E3" s="209"/>
      <c r="F3" s="210"/>
      <c r="G3" s="215"/>
    </row>
    <row r="4" spans="2:8" s="198" customFormat="1" ht="19.5">
      <c r="B4" s="1013" t="str">
        <f>+'1.3.3_RA1_ESTABILITAT_LIQUID'!B13</f>
        <v>Nom EPE / Societat municipal / Fundació 2</v>
      </c>
      <c r="C4" s="1014"/>
      <c r="D4" s="1014"/>
      <c r="E4" s="1014"/>
      <c r="F4" s="1015"/>
      <c r="G4" s="168"/>
      <c r="H4" s="168"/>
    </row>
    <row r="5" spans="2:8">
      <c r="G5" s="213"/>
    </row>
    <row r="6" spans="2:8">
      <c r="B6" s="1016" t="s">
        <v>640</v>
      </c>
      <c r="C6" s="1017"/>
      <c r="D6" s="1017"/>
      <c r="E6" s="1018"/>
      <c r="F6" s="212" t="s">
        <v>477</v>
      </c>
      <c r="G6" s="213"/>
    </row>
    <row r="7" spans="2:8">
      <c r="B7" s="1010" t="s">
        <v>642</v>
      </c>
      <c r="C7" s="1011"/>
      <c r="D7" s="1011"/>
      <c r="E7" s="1012"/>
      <c r="F7" s="327"/>
    </row>
    <row r="8" spans="2:8">
      <c r="B8" s="992" t="s">
        <v>643</v>
      </c>
      <c r="C8" s="993"/>
      <c r="D8" s="993"/>
      <c r="E8" s="994"/>
      <c r="F8" s="328"/>
    </row>
    <row r="9" spans="2:8">
      <c r="B9" s="992" t="s">
        <v>644</v>
      </c>
      <c r="C9" s="993"/>
      <c r="D9" s="993"/>
      <c r="E9" s="994"/>
      <c r="F9" s="328"/>
    </row>
    <row r="10" spans="2:8">
      <c r="B10" s="992" t="s">
        <v>645</v>
      </c>
      <c r="C10" s="993"/>
      <c r="D10" s="993"/>
      <c r="E10" s="994"/>
      <c r="F10" s="328"/>
    </row>
    <row r="11" spans="2:8">
      <c r="B11" s="992" t="s">
        <v>646</v>
      </c>
      <c r="C11" s="993"/>
      <c r="D11" s="993"/>
      <c r="E11" s="994"/>
      <c r="F11" s="328"/>
    </row>
    <row r="12" spans="2:8">
      <c r="B12" s="992" t="s">
        <v>647</v>
      </c>
      <c r="C12" s="993"/>
      <c r="D12" s="993"/>
      <c r="E12" s="994"/>
      <c r="F12" s="328"/>
    </row>
    <row r="13" spans="2:8">
      <c r="B13" s="992" t="s">
        <v>648</v>
      </c>
      <c r="C13" s="993"/>
      <c r="D13" s="993"/>
      <c r="E13" s="994"/>
      <c r="F13" s="328"/>
    </row>
    <row r="14" spans="2:8">
      <c r="B14" s="992" t="s">
        <v>649</v>
      </c>
      <c r="C14" s="993"/>
      <c r="D14" s="993"/>
      <c r="E14" s="994"/>
      <c r="F14" s="328"/>
    </row>
    <row r="15" spans="2:8">
      <c r="B15" s="1004" t="s">
        <v>650</v>
      </c>
      <c r="C15" s="1005"/>
      <c r="D15" s="1005"/>
      <c r="E15" s="1006"/>
      <c r="F15" s="329"/>
    </row>
    <row r="16" spans="2:8">
      <c r="B16" s="998" t="s">
        <v>466</v>
      </c>
      <c r="C16" s="999"/>
      <c r="D16" s="999"/>
      <c r="E16" s="1000"/>
      <c r="F16" s="202">
        <f>SUM(F7:F15)</f>
        <v>0</v>
      </c>
    </row>
    <row r="18" spans="2:6">
      <c r="B18" s="1007" t="s">
        <v>651</v>
      </c>
      <c r="C18" s="1008"/>
      <c r="D18" s="1008"/>
      <c r="E18" s="1009"/>
      <c r="F18" s="212" t="s">
        <v>477</v>
      </c>
    </row>
    <row r="19" spans="2:6">
      <c r="B19" s="1010" t="s">
        <v>652</v>
      </c>
      <c r="C19" s="1011"/>
      <c r="D19" s="1011"/>
      <c r="E19" s="1012"/>
      <c r="F19" s="327"/>
    </row>
    <row r="20" spans="2:6">
      <c r="B20" s="992" t="s">
        <v>653</v>
      </c>
      <c r="C20" s="993"/>
      <c r="D20" s="993"/>
      <c r="E20" s="994"/>
      <c r="F20" s="328"/>
    </row>
    <row r="21" spans="2:6">
      <c r="B21" s="992" t="s">
        <v>654</v>
      </c>
      <c r="C21" s="993"/>
      <c r="D21" s="993"/>
      <c r="E21" s="994"/>
      <c r="F21" s="328"/>
    </row>
    <row r="22" spans="2:6">
      <c r="B22" s="992" t="s">
        <v>655</v>
      </c>
      <c r="C22" s="993"/>
      <c r="D22" s="993"/>
      <c r="E22" s="994"/>
      <c r="F22" s="328"/>
    </row>
    <row r="23" spans="2:6">
      <c r="B23" s="992" t="s">
        <v>656</v>
      </c>
      <c r="C23" s="993"/>
      <c r="D23" s="993"/>
      <c r="E23" s="994"/>
      <c r="F23" s="328"/>
    </row>
    <row r="24" spans="2:6">
      <c r="B24" s="992" t="s">
        <v>657</v>
      </c>
      <c r="C24" s="993"/>
      <c r="D24" s="993"/>
      <c r="E24" s="994"/>
      <c r="F24" s="328"/>
    </row>
    <row r="25" spans="2:6">
      <c r="B25" s="992" t="s">
        <v>658</v>
      </c>
      <c r="C25" s="993"/>
      <c r="D25" s="993"/>
      <c r="E25" s="994"/>
      <c r="F25" s="328"/>
    </row>
    <row r="26" spans="2:6" ht="12.75" customHeight="1">
      <c r="B26" s="992" t="s">
        <v>659</v>
      </c>
      <c r="C26" s="993"/>
      <c r="D26" s="993"/>
      <c r="E26" s="216"/>
      <c r="F26" s="328"/>
    </row>
    <row r="27" spans="2:6" ht="12.75" customHeight="1">
      <c r="B27" s="992" t="s">
        <v>660</v>
      </c>
      <c r="C27" s="993"/>
      <c r="D27" s="993"/>
      <c r="E27" s="216"/>
      <c r="F27" s="328"/>
    </row>
    <row r="28" spans="2:6">
      <c r="B28" s="992" t="s">
        <v>661</v>
      </c>
      <c r="C28" s="993"/>
      <c r="D28" s="993"/>
      <c r="E28" s="994"/>
      <c r="F28" s="328"/>
    </row>
    <row r="29" spans="2:6">
      <c r="B29" s="992" t="s">
        <v>662</v>
      </c>
      <c r="C29" s="993"/>
      <c r="D29" s="993"/>
      <c r="E29" s="994"/>
      <c r="F29" s="328"/>
    </row>
    <row r="30" spans="2:6">
      <c r="B30" s="995" t="s">
        <v>663</v>
      </c>
      <c r="C30" s="996"/>
      <c r="D30" s="996"/>
      <c r="E30" s="997"/>
      <c r="F30" s="330"/>
    </row>
    <row r="31" spans="2:6">
      <c r="B31" s="998" t="s">
        <v>474</v>
      </c>
      <c r="C31" s="999"/>
      <c r="D31" s="999"/>
      <c r="E31" s="1000"/>
      <c r="F31" s="202">
        <f>SUM(F19:F30)</f>
        <v>0</v>
      </c>
    </row>
    <row r="32" spans="2:6">
      <c r="E32" s="207"/>
    </row>
    <row r="33" spans="2:7">
      <c r="B33" s="1001" t="s">
        <v>664</v>
      </c>
      <c r="C33" s="1002"/>
      <c r="D33" s="1002"/>
      <c r="E33" s="1003"/>
      <c r="F33" s="157">
        <f>+F51</f>
        <v>0</v>
      </c>
    </row>
    <row r="34" spans="2:7">
      <c r="B34" s="198"/>
      <c r="C34" s="198"/>
      <c r="E34" s="207"/>
    </row>
    <row r="35" spans="2:7">
      <c r="B35" s="1001" t="s">
        <v>665</v>
      </c>
      <c r="C35" s="1002"/>
      <c r="D35" s="1002"/>
      <c r="E35" s="1003"/>
      <c r="F35" s="157">
        <f>+F16-F31+F33</f>
        <v>0</v>
      </c>
    </row>
    <row r="40" spans="2:7" s="219" customFormat="1" ht="15.75">
      <c r="B40" s="991" t="s">
        <v>448</v>
      </c>
      <c r="C40" s="991"/>
      <c r="D40" s="991"/>
      <c r="E40" s="991"/>
      <c r="F40" s="991"/>
      <c r="G40" s="218"/>
    </row>
    <row r="41" spans="2:7">
      <c r="B41" s="198"/>
      <c r="C41" s="198"/>
      <c r="D41" s="198"/>
      <c r="E41" s="198"/>
      <c r="F41" s="198"/>
    </row>
    <row r="42" spans="2:7" ht="25.5">
      <c r="B42" s="799" t="s">
        <v>368</v>
      </c>
      <c r="C42" s="799" t="s">
        <v>392</v>
      </c>
      <c r="D42" s="217" t="s">
        <v>888</v>
      </c>
      <c r="E42" s="799" t="s">
        <v>890</v>
      </c>
      <c r="F42" s="799" t="s">
        <v>509</v>
      </c>
    </row>
    <row r="43" spans="2:7">
      <c r="B43" s="331"/>
      <c r="C43" s="331"/>
      <c r="D43" s="327"/>
      <c r="E43" s="332"/>
      <c r="F43" s="284">
        <f>+D43-E43</f>
        <v>0</v>
      </c>
    </row>
    <row r="44" spans="2:7">
      <c r="B44" s="333"/>
      <c r="C44" s="333"/>
      <c r="D44" s="328"/>
      <c r="E44" s="334"/>
      <c r="F44" s="284">
        <f t="shared" ref="F44:F50" si="0">+D44-E44</f>
        <v>0</v>
      </c>
    </row>
    <row r="45" spans="2:7">
      <c r="B45" s="333"/>
      <c r="C45" s="333"/>
      <c r="D45" s="328"/>
      <c r="E45" s="334"/>
      <c r="F45" s="284">
        <f t="shared" si="0"/>
        <v>0</v>
      </c>
    </row>
    <row r="46" spans="2:7">
      <c r="B46" s="333"/>
      <c r="C46" s="333"/>
      <c r="D46" s="328"/>
      <c r="E46" s="334"/>
      <c r="F46" s="284">
        <f t="shared" si="0"/>
        <v>0</v>
      </c>
    </row>
    <row r="47" spans="2:7">
      <c r="B47" s="333"/>
      <c r="C47" s="333"/>
      <c r="D47" s="328"/>
      <c r="E47" s="334"/>
      <c r="F47" s="284">
        <f t="shared" si="0"/>
        <v>0</v>
      </c>
    </row>
    <row r="48" spans="2:7">
      <c r="B48" s="333"/>
      <c r="C48" s="333"/>
      <c r="D48" s="328"/>
      <c r="E48" s="334"/>
      <c r="F48" s="284">
        <f t="shared" si="0"/>
        <v>0</v>
      </c>
    </row>
    <row r="49" spans="2:6">
      <c r="B49" s="333"/>
      <c r="C49" s="333"/>
      <c r="D49" s="328"/>
      <c r="E49" s="334"/>
      <c r="F49" s="284">
        <f t="shared" si="0"/>
        <v>0</v>
      </c>
    </row>
    <row r="50" spans="2:6">
      <c r="B50" s="335"/>
      <c r="C50" s="335"/>
      <c r="D50" s="330"/>
      <c r="E50" s="336"/>
      <c r="F50" s="284">
        <f t="shared" si="0"/>
        <v>0</v>
      </c>
    </row>
    <row r="51" spans="2:6">
      <c r="B51" s="201" t="s">
        <v>369</v>
      </c>
      <c r="C51" s="201"/>
      <c r="D51" s="202">
        <f>SUM(D43:D50)</f>
        <v>0</v>
      </c>
      <c r="E51" s="202">
        <f t="shared" ref="E51:F51" si="1">SUM(E43:E50)</f>
        <v>0</v>
      </c>
      <c r="F51" s="202">
        <f t="shared" si="1"/>
        <v>0</v>
      </c>
    </row>
  </sheetData>
  <mergeCells count="30">
    <mergeCell ref="B2:F2"/>
    <mergeCell ref="B40:F40"/>
    <mergeCell ref="B28:E28"/>
    <mergeCell ref="B29:E29"/>
    <mergeCell ref="B30:E30"/>
    <mergeCell ref="B31:E31"/>
    <mergeCell ref="B33:E33"/>
    <mergeCell ref="B35:E35"/>
    <mergeCell ref="B27:D27"/>
    <mergeCell ref="B15:E15"/>
    <mergeCell ref="B16:E16"/>
    <mergeCell ref="B18:E18"/>
    <mergeCell ref="B19:E19"/>
    <mergeCell ref="B20:E20"/>
    <mergeCell ref="B21:E21"/>
    <mergeCell ref="B22:E22"/>
    <mergeCell ref="B23:E23"/>
    <mergeCell ref="B24:E24"/>
    <mergeCell ref="B25:E25"/>
    <mergeCell ref="B26:D26"/>
    <mergeCell ref="B14:E14"/>
    <mergeCell ref="B4:F4"/>
    <mergeCell ref="B11:E11"/>
    <mergeCell ref="B12:E12"/>
    <mergeCell ref="B13:E13"/>
    <mergeCell ref="B6:E6"/>
    <mergeCell ref="B7:E7"/>
    <mergeCell ref="B8:E8"/>
    <mergeCell ref="B9:E9"/>
    <mergeCell ref="B10:E10"/>
  </mergeCells>
  <pageMargins left="0.39370078740157483" right="0.39370078740157483" top="0.39370078740157483" bottom="0.39370078740157483" header="0.51181102362204722" footer="0.51181102362204722"/>
  <pageSetup paperSize="8" scale="55" fitToHeight="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H51"/>
  <sheetViews>
    <sheetView showGridLines="0" view="pageBreakPreview" zoomScaleNormal="100" zoomScaleSheetLayoutView="100" workbookViewId="0">
      <selection activeCell="B3" sqref="B3:G3"/>
    </sheetView>
  </sheetViews>
  <sheetFormatPr defaultColWidth="11.42578125" defaultRowHeight="12.75"/>
  <cols>
    <col min="1" max="1" width="3.28515625" style="207" customWidth="1"/>
    <col min="2" max="2" width="49.85546875" style="205" customWidth="1"/>
    <col min="3" max="3" width="49.85546875" style="206" customWidth="1"/>
    <col min="4" max="6" width="17.7109375" style="206" customWidth="1"/>
    <col min="7" max="7" width="3.140625" style="206" customWidth="1"/>
    <col min="8" max="10" width="16.7109375" style="207" customWidth="1"/>
    <col min="11" max="11" width="5.42578125" style="207" customWidth="1"/>
    <col min="12" max="16384" width="11.42578125" style="207"/>
  </cols>
  <sheetData>
    <row r="1" spans="2:8">
      <c r="F1" s="200"/>
    </row>
    <row r="2" spans="2:8" s="168" customFormat="1" ht="19.5">
      <c r="B2" s="1127" t="s">
        <v>443</v>
      </c>
      <c r="C2" s="1127"/>
      <c r="D2" s="1127"/>
      <c r="E2" s="1127"/>
      <c r="F2" s="1127"/>
      <c r="G2" s="764"/>
      <c r="H2" s="177"/>
    </row>
    <row r="3" spans="2:8" s="211" customFormat="1" ht="18.75">
      <c r="B3" s="208"/>
      <c r="C3" s="209"/>
      <c r="D3" s="209"/>
      <c r="E3" s="209"/>
      <c r="F3" s="210"/>
      <c r="G3" s="215"/>
    </row>
    <row r="4" spans="2:8" s="198" customFormat="1" ht="19.5">
      <c r="B4" s="1013" t="str">
        <f>+'1.3.3_RA1_ESTABILITAT_LIQUID'!B14</f>
        <v>Nom EPE / Societat municipal / Fundació 3</v>
      </c>
      <c r="C4" s="1014"/>
      <c r="D4" s="1014"/>
      <c r="E4" s="1014"/>
      <c r="F4" s="1015"/>
      <c r="G4" s="168"/>
      <c r="H4" s="168"/>
    </row>
    <row r="5" spans="2:8">
      <c r="G5" s="213"/>
    </row>
    <row r="6" spans="2:8">
      <c r="B6" s="1016" t="s">
        <v>640</v>
      </c>
      <c r="C6" s="1017"/>
      <c r="D6" s="1017"/>
      <c r="E6" s="1018"/>
      <c r="F6" s="212" t="s">
        <v>477</v>
      </c>
      <c r="G6" s="213"/>
    </row>
    <row r="7" spans="2:8">
      <c r="B7" s="1010" t="s">
        <v>642</v>
      </c>
      <c r="C7" s="1011"/>
      <c r="D7" s="1011"/>
      <c r="E7" s="1012"/>
      <c r="F7" s="327"/>
    </row>
    <row r="8" spans="2:8">
      <c r="B8" s="992" t="s">
        <v>643</v>
      </c>
      <c r="C8" s="993"/>
      <c r="D8" s="993"/>
      <c r="E8" s="994"/>
      <c r="F8" s="328"/>
    </row>
    <row r="9" spans="2:8">
      <c r="B9" s="992" t="s">
        <v>644</v>
      </c>
      <c r="C9" s="993"/>
      <c r="D9" s="993"/>
      <c r="E9" s="994"/>
      <c r="F9" s="328"/>
    </row>
    <row r="10" spans="2:8">
      <c r="B10" s="992" t="s">
        <v>645</v>
      </c>
      <c r="C10" s="993"/>
      <c r="D10" s="993"/>
      <c r="E10" s="994"/>
      <c r="F10" s="328"/>
    </row>
    <row r="11" spans="2:8">
      <c r="B11" s="992" t="s">
        <v>646</v>
      </c>
      <c r="C11" s="993"/>
      <c r="D11" s="993"/>
      <c r="E11" s="994"/>
      <c r="F11" s="328"/>
    </row>
    <row r="12" spans="2:8">
      <c r="B12" s="992" t="s">
        <v>647</v>
      </c>
      <c r="C12" s="993"/>
      <c r="D12" s="993"/>
      <c r="E12" s="994"/>
      <c r="F12" s="328"/>
    </row>
    <row r="13" spans="2:8">
      <c r="B13" s="992" t="s">
        <v>648</v>
      </c>
      <c r="C13" s="993"/>
      <c r="D13" s="993"/>
      <c r="E13" s="994"/>
      <c r="F13" s="328"/>
    </row>
    <row r="14" spans="2:8">
      <c r="B14" s="992" t="s">
        <v>649</v>
      </c>
      <c r="C14" s="993"/>
      <c r="D14" s="993"/>
      <c r="E14" s="994"/>
      <c r="F14" s="328"/>
    </row>
    <row r="15" spans="2:8">
      <c r="B15" s="1004" t="s">
        <v>650</v>
      </c>
      <c r="C15" s="1005"/>
      <c r="D15" s="1005"/>
      <c r="E15" s="1006"/>
      <c r="F15" s="329"/>
    </row>
    <row r="16" spans="2:8">
      <c r="B16" s="998" t="s">
        <v>466</v>
      </c>
      <c r="C16" s="999"/>
      <c r="D16" s="999"/>
      <c r="E16" s="1000"/>
      <c r="F16" s="202">
        <f>SUM(F7:F15)</f>
        <v>0</v>
      </c>
    </row>
    <row r="18" spans="2:6">
      <c r="B18" s="1007" t="s">
        <v>651</v>
      </c>
      <c r="C18" s="1008"/>
      <c r="D18" s="1008"/>
      <c r="E18" s="1009"/>
      <c r="F18" s="212" t="s">
        <v>477</v>
      </c>
    </row>
    <row r="19" spans="2:6">
      <c r="B19" s="1010" t="s">
        <v>652</v>
      </c>
      <c r="C19" s="1011"/>
      <c r="D19" s="1011"/>
      <c r="E19" s="1012"/>
      <c r="F19" s="327"/>
    </row>
    <row r="20" spans="2:6">
      <c r="B20" s="992" t="s">
        <v>653</v>
      </c>
      <c r="C20" s="993"/>
      <c r="D20" s="993"/>
      <c r="E20" s="994"/>
      <c r="F20" s="328"/>
    </row>
    <row r="21" spans="2:6">
      <c r="B21" s="992" t="s">
        <v>654</v>
      </c>
      <c r="C21" s="993"/>
      <c r="D21" s="993"/>
      <c r="E21" s="994"/>
      <c r="F21" s="328"/>
    </row>
    <row r="22" spans="2:6">
      <c r="B22" s="992" t="s">
        <v>655</v>
      </c>
      <c r="C22" s="993"/>
      <c r="D22" s="993"/>
      <c r="E22" s="994"/>
      <c r="F22" s="328"/>
    </row>
    <row r="23" spans="2:6">
      <c r="B23" s="992" t="s">
        <v>656</v>
      </c>
      <c r="C23" s="993"/>
      <c r="D23" s="993"/>
      <c r="E23" s="994"/>
      <c r="F23" s="328"/>
    </row>
    <row r="24" spans="2:6">
      <c r="B24" s="992" t="s">
        <v>657</v>
      </c>
      <c r="C24" s="993"/>
      <c r="D24" s="993"/>
      <c r="E24" s="994"/>
      <c r="F24" s="328"/>
    </row>
    <row r="25" spans="2:6">
      <c r="B25" s="992" t="s">
        <v>658</v>
      </c>
      <c r="C25" s="993"/>
      <c r="D25" s="993"/>
      <c r="E25" s="994"/>
      <c r="F25" s="328"/>
    </row>
    <row r="26" spans="2:6" ht="12.75" customHeight="1">
      <c r="B26" s="992" t="s">
        <v>659</v>
      </c>
      <c r="C26" s="993"/>
      <c r="D26" s="993"/>
      <c r="E26" s="216"/>
      <c r="F26" s="328"/>
    </row>
    <row r="27" spans="2:6" ht="12.75" customHeight="1">
      <c r="B27" s="992" t="s">
        <v>660</v>
      </c>
      <c r="C27" s="993"/>
      <c r="D27" s="993"/>
      <c r="E27" s="216"/>
      <c r="F27" s="328"/>
    </row>
    <row r="28" spans="2:6">
      <c r="B28" s="992" t="s">
        <v>661</v>
      </c>
      <c r="C28" s="993"/>
      <c r="D28" s="993"/>
      <c r="E28" s="994"/>
      <c r="F28" s="328"/>
    </row>
    <row r="29" spans="2:6">
      <c r="B29" s="992" t="s">
        <v>662</v>
      </c>
      <c r="C29" s="993"/>
      <c r="D29" s="993"/>
      <c r="E29" s="994"/>
      <c r="F29" s="328"/>
    </row>
    <row r="30" spans="2:6">
      <c r="B30" s="995" t="s">
        <v>663</v>
      </c>
      <c r="C30" s="996"/>
      <c r="D30" s="996"/>
      <c r="E30" s="997"/>
      <c r="F30" s="330"/>
    </row>
    <row r="31" spans="2:6">
      <c r="B31" s="998" t="s">
        <v>474</v>
      </c>
      <c r="C31" s="999"/>
      <c r="D31" s="999"/>
      <c r="E31" s="1000"/>
      <c r="F31" s="202">
        <f>SUM(F19:F30)</f>
        <v>0</v>
      </c>
    </row>
    <row r="32" spans="2:6">
      <c r="E32" s="207"/>
    </row>
    <row r="33" spans="2:7">
      <c r="B33" s="1001" t="s">
        <v>664</v>
      </c>
      <c r="C33" s="1002"/>
      <c r="D33" s="1002"/>
      <c r="E33" s="1003"/>
      <c r="F33" s="157">
        <f>+F51</f>
        <v>0</v>
      </c>
    </row>
    <row r="34" spans="2:7">
      <c r="B34" s="198"/>
      <c r="C34" s="198"/>
      <c r="E34" s="207"/>
    </row>
    <row r="35" spans="2:7">
      <c r="B35" s="1001" t="s">
        <v>665</v>
      </c>
      <c r="C35" s="1002"/>
      <c r="D35" s="1002"/>
      <c r="E35" s="1003"/>
      <c r="F35" s="157">
        <f>+F16-F31+F33</f>
        <v>0</v>
      </c>
    </row>
    <row r="40" spans="2:7" s="219" customFormat="1" ht="15.75">
      <c r="B40" s="991" t="s">
        <v>448</v>
      </c>
      <c r="C40" s="991"/>
      <c r="D40" s="991"/>
      <c r="E40" s="991"/>
      <c r="F40" s="991"/>
      <c r="G40" s="218"/>
    </row>
    <row r="41" spans="2:7">
      <c r="B41" s="198"/>
      <c r="C41" s="198"/>
      <c r="D41" s="198"/>
      <c r="E41" s="198"/>
      <c r="F41" s="198"/>
    </row>
    <row r="42" spans="2:7" ht="25.5">
      <c r="B42" s="799" t="s">
        <v>368</v>
      </c>
      <c r="C42" s="799" t="s">
        <v>392</v>
      </c>
      <c r="D42" s="217" t="s">
        <v>888</v>
      </c>
      <c r="E42" s="799" t="s">
        <v>890</v>
      </c>
      <c r="F42" s="799" t="s">
        <v>509</v>
      </c>
    </row>
    <row r="43" spans="2:7">
      <c r="B43" s="331"/>
      <c r="C43" s="331"/>
      <c r="D43" s="327"/>
      <c r="E43" s="332"/>
      <c r="F43" s="284">
        <f>+D43-E43</f>
        <v>0</v>
      </c>
    </row>
    <row r="44" spans="2:7">
      <c r="B44" s="333"/>
      <c r="C44" s="333"/>
      <c r="D44" s="328"/>
      <c r="E44" s="334"/>
      <c r="F44" s="284">
        <f t="shared" ref="F44:F50" si="0">+D44-E44</f>
        <v>0</v>
      </c>
    </row>
    <row r="45" spans="2:7">
      <c r="B45" s="333"/>
      <c r="C45" s="333"/>
      <c r="D45" s="328"/>
      <c r="E45" s="334"/>
      <c r="F45" s="284">
        <f t="shared" si="0"/>
        <v>0</v>
      </c>
    </row>
    <row r="46" spans="2:7">
      <c r="B46" s="333"/>
      <c r="C46" s="333"/>
      <c r="D46" s="328"/>
      <c r="E46" s="334"/>
      <c r="F46" s="284">
        <f t="shared" si="0"/>
        <v>0</v>
      </c>
    </row>
    <row r="47" spans="2:7">
      <c r="B47" s="333"/>
      <c r="C47" s="333"/>
      <c r="D47" s="328"/>
      <c r="E47" s="334"/>
      <c r="F47" s="284">
        <f t="shared" si="0"/>
        <v>0</v>
      </c>
    </row>
    <row r="48" spans="2:7">
      <c r="B48" s="333"/>
      <c r="C48" s="333"/>
      <c r="D48" s="328"/>
      <c r="E48" s="334"/>
      <c r="F48" s="284">
        <f t="shared" si="0"/>
        <v>0</v>
      </c>
    </row>
    <row r="49" spans="2:6">
      <c r="B49" s="333"/>
      <c r="C49" s="333"/>
      <c r="D49" s="328"/>
      <c r="E49" s="334"/>
      <c r="F49" s="284">
        <f t="shared" si="0"/>
        <v>0</v>
      </c>
    </row>
    <row r="50" spans="2:6">
      <c r="B50" s="335"/>
      <c r="C50" s="335"/>
      <c r="D50" s="330"/>
      <c r="E50" s="336"/>
      <c r="F50" s="284">
        <f t="shared" si="0"/>
        <v>0</v>
      </c>
    </row>
    <row r="51" spans="2:6">
      <c r="B51" s="201" t="s">
        <v>369</v>
      </c>
      <c r="C51" s="201"/>
      <c r="D51" s="202">
        <f>SUM(D43:D50)</f>
        <v>0</v>
      </c>
      <c r="E51" s="202">
        <f t="shared" ref="E51:F51" si="1">SUM(E43:E50)</f>
        <v>0</v>
      </c>
      <c r="F51" s="202">
        <f t="shared" si="1"/>
        <v>0</v>
      </c>
    </row>
  </sheetData>
  <mergeCells count="30">
    <mergeCell ref="B2:F2"/>
    <mergeCell ref="B40:F40"/>
    <mergeCell ref="B28:E28"/>
    <mergeCell ref="B29:E29"/>
    <mergeCell ref="B30:E30"/>
    <mergeCell ref="B31:E31"/>
    <mergeCell ref="B33:E33"/>
    <mergeCell ref="B35:E35"/>
    <mergeCell ref="B27:D27"/>
    <mergeCell ref="B15:E15"/>
    <mergeCell ref="B16:E16"/>
    <mergeCell ref="B18:E18"/>
    <mergeCell ref="B19:E19"/>
    <mergeCell ref="B20:E20"/>
    <mergeCell ref="B21:E21"/>
    <mergeCell ref="B22:E22"/>
    <mergeCell ref="B23:E23"/>
    <mergeCell ref="B24:E24"/>
    <mergeCell ref="B25:E25"/>
    <mergeCell ref="B26:D26"/>
    <mergeCell ref="B14:E14"/>
    <mergeCell ref="B4:F4"/>
    <mergeCell ref="B11:E11"/>
    <mergeCell ref="B12:E12"/>
    <mergeCell ref="B13:E13"/>
    <mergeCell ref="B6:E6"/>
    <mergeCell ref="B7:E7"/>
    <mergeCell ref="B8:E8"/>
    <mergeCell ref="B9:E9"/>
    <mergeCell ref="B10:E10"/>
  </mergeCells>
  <pageMargins left="0.39370078740157483" right="0.39370078740157483" top="0.39370078740157483" bottom="0.39370078740157483" header="0.51181102362204722" footer="0.51181102362204722"/>
  <pageSetup paperSize="8" scale="55" fitToHeight="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2:K24"/>
  <sheetViews>
    <sheetView showGridLines="0" view="pageBreakPreview" zoomScaleNormal="100" zoomScaleSheetLayoutView="100" workbookViewId="0">
      <selection activeCell="C14" sqref="C14"/>
    </sheetView>
  </sheetViews>
  <sheetFormatPr defaultColWidth="11.42578125" defaultRowHeight="12.75"/>
  <cols>
    <col min="1" max="1" width="3.42578125" style="221" customWidth="1"/>
    <col min="2" max="2" width="38.85546875" style="221" customWidth="1"/>
    <col min="3" max="3" width="21.42578125" style="221" customWidth="1"/>
    <col min="4" max="4" width="9.7109375" style="221" customWidth="1"/>
    <col min="5" max="5" width="14.28515625" style="221" customWidth="1"/>
    <col min="6" max="8" width="21.42578125" style="221" customWidth="1"/>
    <col min="9" max="9" width="3.28515625" style="221" customWidth="1"/>
    <col min="10" max="11" width="11.42578125" style="221" customWidth="1"/>
    <col min="12" max="16384" width="11.42578125" style="221"/>
  </cols>
  <sheetData>
    <row r="2" spans="2:11" s="149" customFormat="1" ht="93.75" customHeight="1">
      <c r="B2" s="835" t="s">
        <v>848</v>
      </c>
      <c r="C2" s="835"/>
      <c r="D2" s="835"/>
      <c r="E2" s="835"/>
      <c r="F2" s="835"/>
      <c r="G2" s="835"/>
      <c r="H2" s="835"/>
    </row>
    <row r="3" spans="2:11" s="147" customFormat="1" ht="20.25">
      <c r="B3" s="861" t="s">
        <v>892</v>
      </c>
      <c r="C3" s="861"/>
      <c r="D3" s="861"/>
      <c r="E3" s="861"/>
      <c r="F3" s="861"/>
      <c r="G3" s="861"/>
      <c r="H3" s="861"/>
    </row>
    <row r="4" spans="2:11" s="149" customFormat="1" ht="17.25" thickBot="1">
      <c r="B4" s="222"/>
      <c r="C4" s="222"/>
      <c r="D4" s="222"/>
      <c r="E4" s="222"/>
      <c r="F4" s="222"/>
      <c r="G4" s="222"/>
      <c r="H4" s="222"/>
    </row>
    <row r="5" spans="2:11" s="223" customFormat="1" ht="24.75" customHeight="1">
      <c r="B5" s="1131" t="s">
        <v>444</v>
      </c>
      <c r="C5" s="1134" t="s">
        <v>893</v>
      </c>
      <c r="D5" s="1134"/>
      <c r="E5" s="1134"/>
      <c r="F5" s="1134"/>
      <c r="G5" s="1134"/>
      <c r="H5" s="1135" t="s">
        <v>894</v>
      </c>
    </row>
    <row r="6" spans="2:11" s="223" customFormat="1" ht="44.25" customHeight="1">
      <c r="B6" s="1132"/>
      <c r="C6" s="224" t="s">
        <v>895</v>
      </c>
      <c r="D6" s="1137" t="s">
        <v>896</v>
      </c>
      <c r="E6" s="1138"/>
      <c r="F6" s="224" t="s">
        <v>897</v>
      </c>
      <c r="G6" s="224" t="s">
        <v>898</v>
      </c>
      <c r="H6" s="1136"/>
    </row>
    <row r="7" spans="2:11" s="242" customFormat="1" ht="27" customHeight="1" thickBot="1">
      <c r="B7" s="1132"/>
      <c r="C7" s="1139" t="s">
        <v>450</v>
      </c>
      <c r="D7" s="1141" t="s">
        <v>899</v>
      </c>
      <c r="E7" s="1142"/>
      <c r="F7" s="1139" t="s">
        <v>452</v>
      </c>
      <c r="G7" s="1139" t="s">
        <v>900</v>
      </c>
      <c r="H7" s="1144" t="s">
        <v>901</v>
      </c>
    </row>
    <row r="8" spans="2:11" s="242" customFormat="1" ht="22.5" customHeight="1" thickBot="1">
      <c r="B8" s="1133"/>
      <c r="C8" s="1140"/>
      <c r="D8" s="598" t="s">
        <v>902</v>
      </c>
      <c r="E8" s="599">
        <v>0</v>
      </c>
      <c r="F8" s="1143"/>
      <c r="G8" s="1140"/>
      <c r="H8" s="1145"/>
    </row>
    <row r="9" spans="2:11" s="228" customFormat="1" ht="21.95" customHeight="1">
      <c r="B9" s="368" t="str">
        <f>+'1.3.3_RA1_ESTABILITAT_LIQUID'!B8</f>
        <v>Nom Entitat local</v>
      </c>
      <c r="C9" s="225">
        <f>+EL_Regla_liquidació!F54</f>
        <v>0</v>
      </c>
      <c r="D9" s="1129">
        <f t="shared" ref="D9:D15" si="0">+C9*(1+$E$8)</f>
        <v>0</v>
      </c>
      <c r="E9" s="1130"/>
      <c r="F9" s="225">
        <f>+EL_Regla_liquidació!G58</f>
        <v>0</v>
      </c>
      <c r="G9" s="226">
        <f>+D9+F9</f>
        <v>0</v>
      </c>
      <c r="H9" s="227">
        <f>+EL_Regla_liquidació!G54</f>
        <v>0</v>
      </c>
    </row>
    <row r="10" spans="2:11" s="228" customFormat="1" ht="21.95" customHeight="1">
      <c r="B10" s="368" t="str">
        <f>+'1.3.3_RA1_ESTABILITAT_LIQUID'!B9</f>
        <v>Nom Organisme autònom / Consorci adscrit 1</v>
      </c>
      <c r="C10" s="229">
        <f>+'OA-CON1_Regla_liquidació'!F54</f>
        <v>0</v>
      </c>
      <c r="D10" s="1129">
        <f t="shared" si="0"/>
        <v>0</v>
      </c>
      <c r="E10" s="1130"/>
      <c r="F10" s="229">
        <f>+'OA-CON1_Regla_liquidació'!G58</f>
        <v>0</v>
      </c>
      <c r="G10" s="230">
        <f t="shared" ref="G10:G15" si="1">+D10+F10</f>
        <v>0</v>
      </c>
      <c r="H10" s="231">
        <f>+'OA-CON1_Regla_liquidació'!G54</f>
        <v>0</v>
      </c>
    </row>
    <row r="11" spans="2:11" s="228" customFormat="1" ht="21.95" customHeight="1">
      <c r="B11" s="368" t="str">
        <f>+'1.3.3_RA1_ESTABILITAT_LIQUID'!B10</f>
        <v>Nom Organisme autònom / Consorci adscrit 2</v>
      </c>
      <c r="C11" s="229">
        <f>+'OA-CON2_Regla_liquidació'!F54</f>
        <v>0</v>
      </c>
      <c r="D11" s="1129">
        <f t="shared" si="0"/>
        <v>0</v>
      </c>
      <c r="E11" s="1130"/>
      <c r="F11" s="229">
        <f>+'OA-CON2_Regla_liquidació'!G58</f>
        <v>0</v>
      </c>
      <c r="G11" s="230">
        <f t="shared" si="1"/>
        <v>0</v>
      </c>
      <c r="H11" s="231">
        <f>+'OA-CON2_Regla_liquidació'!G54</f>
        <v>0</v>
      </c>
    </row>
    <row r="12" spans="2:11" s="228" customFormat="1" ht="21.95" customHeight="1">
      <c r="B12" s="368" t="str">
        <f>+'1.3.3_RA1_ESTABILITAT_LIQUID'!B11</f>
        <v>Nom Organisme autònom / Consorci adscrit 3</v>
      </c>
      <c r="C12" s="229">
        <f>+'OA-CON3_Regla_liquidació'!F54</f>
        <v>0</v>
      </c>
      <c r="D12" s="1129">
        <f t="shared" ref="D12" si="2">+C12*(1+$E$8)</f>
        <v>0</v>
      </c>
      <c r="E12" s="1130"/>
      <c r="F12" s="229">
        <f>+'OA-CON3_Regla_liquidació'!G58</f>
        <v>0</v>
      </c>
      <c r="G12" s="230">
        <f t="shared" si="1"/>
        <v>0</v>
      </c>
      <c r="H12" s="231">
        <f>+'OA-CON3_Regla_liquidació'!G54</f>
        <v>0</v>
      </c>
    </row>
    <row r="13" spans="2:11" s="228" customFormat="1" ht="21.95" customHeight="1">
      <c r="B13" s="368" t="str">
        <f>+'1.3.3_RA1_ESTABILITAT_LIQUID'!B12</f>
        <v>Nom EPE / Societat municipal / Fundació 1</v>
      </c>
      <c r="C13" s="232">
        <f>+'SM-FUND1_Regla_liquidació'!F41</f>
        <v>0</v>
      </c>
      <c r="D13" s="1129">
        <f t="shared" si="0"/>
        <v>0</v>
      </c>
      <c r="E13" s="1130"/>
      <c r="F13" s="232">
        <f>+'SM-FUND1_Regla_liquidació'!G45</f>
        <v>0</v>
      </c>
      <c r="G13" s="233">
        <f t="shared" si="1"/>
        <v>0</v>
      </c>
      <c r="H13" s="234">
        <f>+'SM-FUND1_Regla_liquidació'!G41</f>
        <v>0</v>
      </c>
      <c r="I13" s="1128"/>
      <c r="J13" s="1128"/>
      <c r="K13" s="1128"/>
    </row>
    <row r="14" spans="2:11" s="228" customFormat="1" ht="21.95" customHeight="1">
      <c r="B14" s="368" t="str">
        <f>+'1.3.3_RA1_ESTABILITAT_LIQUID'!B13</f>
        <v>Nom EPE / Societat municipal / Fundació 2</v>
      </c>
      <c r="C14" s="229">
        <f>+'SM-FUND2_Regla_liquidació'!F41</f>
        <v>0</v>
      </c>
      <c r="D14" s="1129">
        <f t="shared" si="0"/>
        <v>0</v>
      </c>
      <c r="E14" s="1130"/>
      <c r="F14" s="229">
        <f>+'SM-FUND2_Regla_liquidació'!G45</f>
        <v>0</v>
      </c>
      <c r="G14" s="230">
        <f t="shared" si="1"/>
        <v>0</v>
      </c>
      <c r="H14" s="231">
        <f>+'SM-FUND2_Regla_liquidació'!G41</f>
        <v>0</v>
      </c>
      <c r="I14" s="1128"/>
      <c r="J14" s="1128"/>
      <c r="K14" s="1128"/>
    </row>
    <row r="15" spans="2:11" s="228" customFormat="1" ht="21.95" customHeight="1" thickBot="1">
      <c r="B15" s="368" t="str">
        <f>+'1.3.3_RA1_ESTABILITAT_LIQUID'!B14</f>
        <v>Nom EPE / Societat municipal / Fundació 3</v>
      </c>
      <c r="C15" s="229">
        <f>+'SM-FUND3_Regla_liquidació'!F41</f>
        <v>0</v>
      </c>
      <c r="D15" s="1129">
        <f t="shared" si="0"/>
        <v>0</v>
      </c>
      <c r="E15" s="1130"/>
      <c r="F15" s="229">
        <f>+'SM-FUND3_Regla_liquidació'!G45</f>
        <v>0</v>
      </c>
      <c r="G15" s="230">
        <f t="shared" si="1"/>
        <v>0</v>
      </c>
      <c r="H15" s="231">
        <f>+'SM-FUND3_Regla_liquidació'!G41</f>
        <v>0</v>
      </c>
      <c r="I15" s="1128"/>
      <c r="J15" s="1128"/>
      <c r="K15" s="1128"/>
    </row>
    <row r="16" spans="2:11" s="228" customFormat="1" ht="21.95" customHeight="1" thickBot="1">
      <c r="B16" s="235" t="s">
        <v>369</v>
      </c>
      <c r="C16" s="236">
        <f>SUM(C9:C15)</f>
        <v>0</v>
      </c>
      <c r="D16" s="1146">
        <f>SUM(D9:D15)</f>
        <v>0</v>
      </c>
      <c r="E16" s="1147"/>
      <c r="F16" s="236">
        <f>SUM(F9:F15)</f>
        <v>0</v>
      </c>
      <c r="G16" s="236">
        <f>SUM(G9:G15)</f>
        <v>0</v>
      </c>
      <c r="H16" s="237">
        <f>SUM(H9:H15)</f>
        <v>0</v>
      </c>
    </row>
    <row r="17" spans="7:8" s="238" customFormat="1" ht="21.95" customHeight="1" thickBot="1"/>
    <row r="18" spans="7:8" s="238" customFormat="1" ht="21.95" customHeight="1" thickBot="1">
      <c r="G18" s="239" t="s">
        <v>903</v>
      </c>
      <c r="H18" s="240">
        <f>+G16-H16</f>
        <v>0</v>
      </c>
    </row>
    <row r="22" spans="7:8">
      <c r="G22" s="241"/>
      <c r="H22" s="241"/>
    </row>
    <row r="24" spans="7:8">
      <c r="H24" s="241"/>
    </row>
  </sheetData>
  <mergeCells count="20">
    <mergeCell ref="B2:H2"/>
    <mergeCell ref="D16:E16"/>
    <mergeCell ref="D9:E9"/>
    <mergeCell ref="D10:E10"/>
    <mergeCell ref="D11:E11"/>
    <mergeCell ref="D13:E13"/>
    <mergeCell ref="D12:E12"/>
    <mergeCell ref="B3:H3"/>
    <mergeCell ref="I13:K15"/>
    <mergeCell ref="D14:E14"/>
    <mergeCell ref="D15:E15"/>
    <mergeCell ref="B5:B8"/>
    <mergeCell ref="C5:G5"/>
    <mergeCell ref="H5:H6"/>
    <mergeCell ref="D6:E6"/>
    <mergeCell ref="C7:C8"/>
    <mergeCell ref="D7:E7"/>
    <mergeCell ref="F7:F8"/>
    <mergeCell ref="G7:G8"/>
    <mergeCell ref="H7:H8"/>
  </mergeCells>
  <pageMargins left="0.39370078740157483" right="0.39370078740157483" top="0.39370078740157483" bottom="0.39370078740157483" header="0.51181102362204722" footer="0.51181102362204722"/>
  <pageSetup paperSize="8" scale="89" fitToHeight="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2:K135"/>
  <sheetViews>
    <sheetView showGridLines="0" view="pageBreakPreview" zoomScaleNormal="100" zoomScaleSheetLayoutView="100" zoomScalePageLayoutView="80" workbookViewId="0">
      <selection activeCell="B3" sqref="B3:G3"/>
    </sheetView>
  </sheetViews>
  <sheetFormatPr defaultColWidth="11.42578125" defaultRowHeight="12.75"/>
  <cols>
    <col min="1" max="1" width="4.140625" style="254" customWidth="1"/>
    <col min="2" max="2" width="65.7109375" style="254" customWidth="1"/>
    <col min="3" max="4" width="17.7109375" style="255" customWidth="1"/>
    <col min="5" max="7" width="16.7109375" style="254" customWidth="1"/>
    <col min="8" max="8" width="3.85546875" style="254" customWidth="1"/>
    <col min="9" max="9" width="16.7109375" style="254" customWidth="1"/>
    <col min="10" max="10" width="5.7109375" style="254" customWidth="1"/>
    <col min="11" max="16384" width="11.42578125" style="254"/>
  </cols>
  <sheetData>
    <row r="2" spans="2:8" s="147" customFormat="1" ht="19.5">
      <c r="B2" s="1172" t="s">
        <v>892</v>
      </c>
      <c r="C2" s="1172"/>
      <c r="D2" s="1172"/>
      <c r="E2" s="1172"/>
      <c r="F2" s="1172"/>
      <c r="G2" s="1172"/>
    </row>
    <row r="3" spans="2:8" s="196" customFormat="1" ht="19.5">
      <c r="B3" s="557"/>
      <c r="C3" s="557"/>
      <c r="D3" s="557"/>
      <c r="E3" s="557"/>
      <c r="F3" s="557"/>
      <c r="G3" s="557"/>
      <c r="H3" s="195"/>
    </row>
    <row r="4" spans="2:8" s="196" customFormat="1" ht="19.5">
      <c r="B4" s="1173" t="str">
        <f>+'1.3.3_RA2_REGLA_DESPESA_LIQUID'!B9</f>
        <v>Nom Entitat local</v>
      </c>
      <c r="C4" s="1174"/>
      <c r="D4" s="1174"/>
      <c r="E4" s="1174"/>
      <c r="F4" s="1174"/>
      <c r="G4" s="1175"/>
      <c r="H4" s="197"/>
    </row>
    <row r="6" spans="2:8" s="243" customFormat="1" ht="25.5">
      <c r="B6" s="1166" t="s">
        <v>904</v>
      </c>
      <c r="C6" s="1167"/>
      <c r="D6" s="1167"/>
      <c r="E6" s="1168"/>
      <c r="F6" s="244" t="s">
        <v>905</v>
      </c>
      <c r="G6" s="245" t="s">
        <v>906</v>
      </c>
    </row>
    <row r="7" spans="2:8" s="243" customFormat="1">
      <c r="B7" s="1169" t="s">
        <v>907</v>
      </c>
      <c r="C7" s="1170"/>
      <c r="D7" s="1170"/>
      <c r="E7" s="1171"/>
      <c r="F7" s="337"/>
      <c r="G7" s="285">
        <f>+EL_Estabilitat_liquidació!G17</f>
        <v>0</v>
      </c>
    </row>
    <row r="8" spans="2:8" s="243" customFormat="1">
      <c r="B8" s="817" t="s">
        <v>908</v>
      </c>
      <c r="C8" s="818"/>
      <c r="D8" s="818"/>
      <c r="E8" s="819"/>
      <c r="F8" s="338"/>
      <c r="G8" s="286">
        <f>+EL_Estabilitat_liquidació!G18</f>
        <v>0</v>
      </c>
    </row>
    <row r="9" spans="2:8" s="243" customFormat="1">
      <c r="B9" s="817" t="s">
        <v>909</v>
      </c>
      <c r="C9" s="818"/>
      <c r="D9" s="818"/>
      <c r="E9" s="819"/>
      <c r="F9" s="338"/>
      <c r="G9" s="338"/>
    </row>
    <row r="10" spans="2:8" s="243" customFormat="1">
      <c r="B10" s="817" t="s">
        <v>910</v>
      </c>
      <c r="C10" s="818"/>
      <c r="D10" s="818"/>
      <c r="E10" s="819"/>
      <c r="F10" s="338"/>
      <c r="G10" s="286">
        <f>+EL_Estabilitat_liquidació!G20</f>
        <v>0</v>
      </c>
    </row>
    <row r="11" spans="2:8" s="243" customFormat="1">
      <c r="B11" s="817" t="s">
        <v>911</v>
      </c>
      <c r="C11" s="818"/>
      <c r="D11" s="818"/>
      <c r="E11" s="819"/>
      <c r="F11" s="338"/>
      <c r="G11" s="286">
        <f>+EL_Estabilitat_liquidació!G21</f>
        <v>0</v>
      </c>
    </row>
    <row r="12" spans="2:8" s="243" customFormat="1">
      <c r="B12" s="820" t="s">
        <v>912</v>
      </c>
      <c r="C12" s="821"/>
      <c r="D12" s="821"/>
      <c r="E12" s="822"/>
      <c r="F12" s="339"/>
      <c r="G12" s="287">
        <f>+EL_Estabilitat_liquidació!G22</f>
        <v>0</v>
      </c>
    </row>
    <row r="13" spans="2:8" s="246" customFormat="1">
      <c r="B13" s="1160" t="s">
        <v>913</v>
      </c>
      <c r="C13" s="1161"/>
      <c r="D13" s="1161"/>
      <c r="E13" s="1162"/>
      <c r="F13" s="247">
        <f>SUM(F7:F12)</f>
        <v>0</v>
      </c>
      <c r="G13" s="247">
        <f>SUM(G7:G12)</f>
        <v>0</v>
      </c>
    </row>
    <row r="14" spans="2:8" s="251" customFormat="1">
      <c r="B14" s="248"/>
      <c r="C14" s="249"/>
      <c r="D14" s="249"/>
      <c r="E14" s="250"/>
    </row>
    <row r="15" spans="2:8" s="251" customFormat="1" ht="25.5">
      <c r="B15" s="1166" t="s">
        <v>914</v>
      </c>
      <c r="C15" s="1167"/>
      <c r="D15" s="1167"/>
      <c r="E15" s="1168"/>
      <c r="F15" s="244" t="s">
        <v>905</v>
      </c>
      <c r="G15" s="245" t="s">
        <v>906</v>
      </c>
    </row>
    <row r="16" spans="2:8" s="246" customFormat="1">
      <c r="B16" s="1169" t="s">
        <v>915</v>
      </c>
      <c r="C16" s="1170"/>
      <c r="D16" s="1170"/>
      <c r="E16" s="1171"/>
      <c r="F16" s="337"/>
      <c r="G16" s="288">
        <f>-EL_Estabilitat_liquidació!G12</f>
        <v>0</v>
      </c>
    </row>
    <row r="17" spans="2:7" s="246" customFormat="1">
      <c r="B17" s="1154" t="s">
        <v>916</v>
      </c>
      <c r="C17" s="1155"/>
      <c r="D17" s="1155"/>
      <c r="E17" s="1156"/>
      <c r="F17" s="338"/>
      <c r="G17" s="289">
        <f>-EL_Estabilitat_liquidació!G115</f>
        <v>0</v>
      </c>
    </row>
    <row r="18" spans="2:7" s="246" customFormat="1">
      <c r="B18" s="1154" t="s">
        <v>917</v>
      </c>
      <c r="C18" s="1155"/>
      <c r="D18" s="1155"/>
      <c r="E18" s="1156"/>
      <c r="F18" s="338"/>
      <c r="G18" s="289">
        <f>-EL_Estabilitat_liquidació!G148</f>
        <v>0</v>
      </c>
    </row>
    <row r="19" spans="2:7" s="246" customFormat="1">
      <c r="B19" s="1154" t="s">
        <v>918</v>
      </c>
      <c r="C19" s="1155"/>
      <c r="D19" s="1155"/>
      <c r="E19" s="1156"/>
      <c r="F19" s="338"/>
      <c r="G19" s="289">
        <f>-EL_Estabilitat_liquidació!G154</f>
        <v>0</v>
      </c>
    </row>
    <row r="20" spans="2:7" s="246" customFormat="1">
      <c r="B20" s="1154" t="s">
        <v>919</v>
      </c>
      <c r="C20" s="1155"/>
      <c r="D20" s="1155"/>
      <c r="E20" s="1156"/>
      <c r="F20" s="338"/>
      <c r="G20" s="289">
        <f>-EL_Estabilitat_liquidació!G160</f>
        <v>0</v>
      </c>
    </row>
    <row r="21" spans="2:7" s="246" customFormat="1" ht="15" customHeight="1">
      <c r="B21" s="1154" t="s">
        <v>920</v>
      </c>
      <c r="C21" s="1155"/>
      <c r="D21" s="1155"/>
      <c r="E21" s="1156"/>
      <c r="F21" s="338"/>
      <c r="G21" s="289">
        <f>-EL_Estabilitat_liquidació!G166</f>
        <v>0</v>
      </c>
    </row>
    <row r="22" spans="2:7" s="246" customFormat="1">
      <c r="B22" s="1154" t="s">
        <v>921</v>
      </c>
      <c r="C22" s="1155"/>
      <c r="D22" s="1155"/>
      <c r="E22" s="1156"/>
      <c r="F22" s="338"/>
      <c r="G22" s="289">
        <f>-EL_Estabilitat_liquidació!G185</f>
        <v>0</v>
      </c>
    </row>
    <row r="23" spans="2:7" s="246" customFormat="1">
      <c r="B23" s="1154" t="s">
        <v>922</v>
      </c>
      <c r="C23" s="1155"/>
      <c r="D23" s="1155"/>
      <c r="E23" s="1156"/>
      <c r="F23" s="338"/>
      <c r="G23" s="289">
        <f>-EL_Estabilitat_liquidació!G172</f>
        <v>0</v>
      </c>
    </row>
    <row r="24" spans="2:7" s="246" customFormat="1">
      <c r="B24" s="1154" t="s">
        <v>923</v>
      </c>
      <c r="C24" s="1155"/>
      <c r="D24" s="1155"/>
      <c r="E24" s="1156"/>
      <c r="F24" s="338"/>
      <c r="G24" s="289">
        <f>-EL_Estabilitat_liquidació!G178</f>
        <v>0</v>
      </c>
    </row>
    <row r="25" spans="2:7" s="246" customFormat="1">
      <c r="B25" s="1154" t="s">
        <v>924</v>
      </c>
      <c r="C25" s="1155"/>
      <c r="D25" s="1155"/>
      <c r="E25" s="1156"/>
      <c r="F25" s="338"/>
      <c r="G25" s="289">
        <f>-EL_Estabilitat_liquidació!G197</f>
        <v>0</v>
      </c>
    </row>
    <row r="26" spans="2:7" s="246" customFormat="1">
      <c r="B26" s="1154" t="s">
        <v>925</v>
      </c>
      <c r="C26" s="1155"/>
      <c r="D26" s="1155"/>
      <c r="E26" s="1156"/>
      <c r="F26" s="338"/>
      <c r="G26" s="289">
        <f>-EL_Estabilitat_liquidació!E192</f>
        <v>0</v>
      </c>
    </row>
    <row r="27" spans="2:7" s="246" customFormat="1">
      <c r="B27" s="1154" t="s">
        <v>926</v>
      </c>
      <c r="C27" s="1155"/>
      <c r="D27" s="1155"/>
      <c r="E27" s="1156"/>
      <c r="F27" s="289">
        <v>0</v>
      </c>
      <c r="G27" s="289">
        <v>0</v>
      </c>
    </row>
    <row r="28" spans="2:7" s="246" customFormat="1">
      <c r="B28" s="1157" t="s">
        <v>927</v>
      </c>
      <c r="C28" s="1158"/>
      <c r="D28" s="1158"/>
      <c r="E28" s="1159"/>
      <c r="F28" s="339"/>
      <c r="G28" s="290">
        <f>+G74</f>
        <v>0</v>
      </c>
    </row>
    <row r="29" spans="2:7" s="246" customFormat="1">
      <c r="B29" s="1160" t="s">
        <v>928</v>
      </c>
      <c r="C29" s="1161"/>
      <c r="D29" s="1161"/>
      <c r="E29" s="1162"/>
      <c r="F29" s="247">
        <f>SUM(F16:F28)</f>
        <v>0</v>
      </c>
      <c r="G29" s="247">
        <f>SUM(G16:G28)</f>
        <v>0</v>
      </c>
    </row>
    <row r="30" spans="2:7" s="251" customFormat="1">
      <c r="B30" s="248"/>
      <c r="C30" s="249"/>
      <c r="D30" s="249"/>
      <c r="E30" s="250"/>
    </row>
    <row r="31" spans="2:7">
      <c r="B31" s="1160" t="s">
        <v>929</v>
      </c>
      <c r="C31" s="1161"/>
      <c r="D31" s="1161"/>
      <c r="E31" s="1162"/>
      <c r="F31" s="252">
        <f>+F13+F29</f>
        <v>0</v>
      </c>
      <c r="G31" s="253">
        <f>+G13+G29</f>
        <v>0</v>
      </c>
    </row>
    <row r="32" spans="2:7" s="251" customFormat="1">
      <c r="B32" s="248"/>
      <c r="C32" s="249"/>
      <c r="D32" s="249"/>
      <c r="E32" s="250"/>
    </row>
    <row r="33" spans="2:7" s="251" customFormat="1" ht="25.5">
      <c r="B33" s="1166" t="s">
        <v>930</v>
      </c>
      <c r="C33" s="1167"/>
      <c r="D33" s="1167"/>
      <c r="E33" s="1168"/>
      <c r="F33" s="244" t="s">
        <v>905</v>
      </c>
      <c r="G33" s="245" t="s">
        <v>906</v>
      </c>
    </row>
    <row r="34" spans="2:7">
      <c r="B34" s="1176" t="str">
        <f>'1.3.3_RA2_REGLA_DESPESA_LIQUID'!B10</f>
        <v>Nom Organisme autònom / Consorci adscrit 1</v>
      </c>
      <c r="C34" s="1177"/>
      <c r="D34" s="1177"/>
      <c r="E34" s="1178"/>
      <c r="F34" s="340"/>
      <c r="G34" s="341"/>
    </row>
    <row r="35" spans="2:7">
      <c r="B35" s="1163" t="str">
        <f>'1.3.3_RA2_REGLA_DESPESA_LIQUID'!B11</f>
        <v>Nom Organisme autònom / Consorci adscrit 2</v>
      </c>
      <c r="C35" s="1164"/>
      <c r="D35" s="1164"/>
      <c r="E35" s="1165"/>
      <c r="F35" s="342"/>
      <c r="G35" s="343"/>
    </row>
    <row r="36" spans="2:7" ht="15" customHeight="1">
      <c r="B36" s="1163" t="str">
        <f>'1.3.3_RA2_REGLA_DESPESA_LIQUID'!B12</f>
        <v>Nom Organisme autònom / Consorci adscrit 3</v>
      </c>
      <c r="C36" s="1164"/>
      <c r="D36" s="1164"/>
      <c r="E36" s="1165"/>
      <c r="F36" s="342"/>
      <c r="G36" s="343"/>
    </row>
    <row r="37" spans="2:7">
      <c r="B37" s="1163" t="str">
        <f>'1.3.3_RA2_REGLA_DESPESA_LIQUID'!B13</f>
        <v>Nom EPE / Societat municipal / Fundació 1</v>
      </c>
      <c r="C37" s="1164"/>
      <c r="D37" s="1164"/>
      <c r="E37" s="1165"/>
      <c r="F37" s="342"/>
      <c r="G37" s="343"/>
    </row>
    <row r="38" spans="2:7">
      <c r="B38" s="1163" t="str">
        <f>'1.3.3_RA2_REGLA_DESPESA_LIQUID'!B14</f>
        <v>Nom EPE / Societat municipal / Fundació 2</v>
      </c>
      <c r="C38" s="1164"/>
      <c r="D38" s="1164"/>
      <c r="E38" s="1165"/>
      <c r="F38" s="342"/>
      <c r="G38" s="343"/>
    </row>
    <row r="39" spans="2:7">
      <c r="B39" s="1163" t="str">
        <f>'1.3.3_RA2_REGLA_DESPESA_LIQUID'!B15</f>
        <v>Nom EPE / Societat municipal / Fundació 3</v>
      </c>
      <c r="C39" s="1164"/>
      <c r="D39" s="1164"/>
      <c r="E39" s="1165"/>
      <c r="F39" s="344"/>
      <c r="G39" s="345"/>
    </row>
    <row r="40" spans="2:7">
      <c r="B40" s="1160" t="s">
        <v>931</v>
      </c>
      <c r="C40" s="1161"/>
      <c r="D40" s="1161"/>
      <c r="E40" s="1162"/>
      <c r="F40" s="252">
        <f>SUM(F34:F39)</f>
        <v>0</v>
      </c>
      <c r="G40" s="252">
        <f>SUM(G34:G39)</f>
        <v>0</v>
      </c>
    </row>
    <row r="41" spans="2:7" s="251" customFormat="1">
      <c r="B41" s="248"/>
      <c r="C41" s="249"/>
      <c r="D41" s="249"/>
      <c r="E41" s="250"/>
    </row>
    <row r="42" spans="2:7" s="251" customFormat="1" ht="25.5">
      <c r="B42" s="1166" t="s">
        <v>932</v>
      </c>
      <c r="C42" s="1167"/>
      <c r="D42" s="1167"/>
      <c r="E42" s="1168"/>
      <c r="F42" s="244" t="s">
        <v>905</v>
      </c>
      <c r="G42" s="245" t="s">
        <v>906</v>
      </c>
    </row>
    <row r="43" spans="2:7">
      <c r="B43" s="1169" t="s">
        <v>933</v>
      </c>
      <c r="C43" s="1170"/>
      <c r="D43" s="1170"/>
      <c r="E43" s="1171"/>
      <c r="F43" s="346"/>
      <c r="G43" s="291">
        <f>+G86</f>
        <v>0</v>
      </c>
    </row>
    <row r="44" spans="2:7">
      <c r="B44" s="1154" t="s">
        <v>934</v>
      </c>
      <c r="C44" s="1155"/>
      <c r="D44" s="1155"/>
      <c r="E44" s="1156"/>
      <c r="F44" s="347"/>
      <c r="G44" s="292">
        <f>+G92</f>
        <v>0</v>
      </c>
    </row>
    <row r="45" spans="2:7">
      <c r="B45" s="1154" t="s">
        <v>935</v>
      </c>
      <c r="C45" s="1155"/>
      <c r="D45" s="1155"/>
      <c r="E45" s="1156"/>
      <c r="F45" s="347"/>
      <c r="G45" s="292">
        <f>+G98</f>
        <v>0</v>
      </c>
    </row>
    <row r="46" spans="2:7">
      <c r="B46" s="771" t="s">
        <v>936</v>
      </c>
      <c r="C46" s="772"/>
      <c r="D46" s="772"/>
      <c r="E46" s="773"/>
      <c r="F46" s="774"/>
      <c r="G46" s="292">
        <f>+G104</f>
        <v>0</v>
      </c>
    </row>
    <row r="47" spans="2:7">
      <c r="B47" s="1157" t="s">
        <v>937</v>
      </c>
      <c r="C47" s="1158"/>
      <c r="D47" s="1158"/>
      <c r="E47" s="1159"/>
      <c r="F47" s="348"/>
      <c r="G47" s="293">
        <f>+G110</f>
        <v>0</v>
      </c>
    </row>
    <row r="48" spans="2:7">
      <c r="B48" s="1160" t="s">
        <v>938</v>
      </c>
      <c r="C48" s="1161"/>
      <c r="D48" s="1161"/>
      <c r="E48" s="1162"/>
      <c r="F48" s="252">
        <f>SUM(F43:F47)</f>
        <v>0</v>
      </c>
      <c r="G48" s="253">
        <f>SUM(G43:G47)</f>
        <v>0</v>
      </c>
    </row>
    <row r="49" spans="2:11" s="251" customFormat="1">
      <c r="B49" s="248"/>
      <c r="C49" s="249"/>
      <c r="D49" s="249"/>
      <c r="E49" s="250"/>
    </row>
    <row r="50" spans="2:11" s="251" customFormat="1" ht="25.5">
      <c r="B50" s="1166" t="s">
        <v>939</v>
      </c>
      <c r="C50" s="1167"/>
      <c r="D50" s="1167"/>
      <c r="E50" s="1168"/>
      <c r="F50" s="350" t="s">
        <v>905</v>
      </c>
      <c r="G50" s="245" t="s">
        <v>906</v>
      </c>
    </row>
    <row r="51" spans="2:11">
      <c r="B51" s="1179" t="s">
        <v>939</v>
      </c>
      <c r="C51" s="1180"/>
      <c r="D51" s="1180"/>
      <c r="E51" s="1181"/>
      <c r="F51" s="349"/>
      <c r="G51" s="294">
        <f>+F123+G123</f>
        <v>0</v>
      </c>
    </row>
    <row r="52" spans="2:11">
      <c r="B52" s="1160" t="s">
        <v>940</v>
      </c>
      <c r="C52" s="1161"/>
      <c r="D52" s="1161"/>
      <c r="E52" s="1162"/>
      <c r="F52" s="252">
        <f>SUM(F51:F51)</f>
        <v>0</v>
      </c>
      <c r="G52" s="252">
        <f>SUM(G51:G51)</f>
        <v>0</v>
      </c>
    </row>
    <row r="53" spans="2:11" s="251" customFormat="1">
      <c r="B53" s="248"/>
      <c r="E53" s="250"/>
      <c r="F53" s="249"/>
      <c r="G53" s="249"/>
    </row>
    <row r="54" spans="2:11">
      <c r="B54" s="1160" t="s">
        <v>941</v>
      </c>
      <c r="C54" s="1161"/>
      <c r="D54" s="1161"/>
      <c r="E54" s="1162"/>
      <c r="F54" s="252">
        <f>+F31-F40-F48-F52</f>
        <v>0</v>
      </c>
      <c r="G54" s="253">
        <f>+G31-G40-G48-G52</f>
        <v>0</v>
      </c>
    </row>
    <row r="55" spans="2:11" s="258" customFormat="1">
      <c r="B55" s="823"/>
      <c r="C55" s="257"/>
      <c r="D55" s="257"/>
    </row>
    <row r="56" spans="2:11" s="258" customFormat="1" ht="24" customHeight="1">
      <c r="B56" s="1166" t="s">
        <v>942</v>
      </c>
      <c r="C56" s="1167"/>
      <c r="D56" s="1167"/>
      <c r="E56" s="1168"/>
      <c r="F56" s="244" t="s">
        <v>943</v>
      </c>
      <c r="G56" s="244" t="s">
        <v>477</v>
      </c>
    </row>
    <row r="57" spans="2:11" s="258" customFormat="1">
      <c r="B57" s="1169" t="s">
        <v>944</v>
      </c>
      <c r="C57" s="1170"/>
      <c r="D57" s="1170"/>
      <c r="E57" s="1171"/>
      <c r="F57" s="295">
        <f>+'1.3.3_RA2_REGLA_DESPESA_LIQUID'!E8</f>
        <v>0</v>
      </c>
      <c r="G57" s="296">
        <f>+F54*(1+F57)</f>
        <v>0</v>
      </c>
    </row>
    <row r="58" spans="2:11" s="258" customFormat="1">
      <c r="B58" s="1157" t="s">
        <v>945</v>
      </c>
      <c r="C58" s="1158"/>
      <c r="D58" s="1158"/>
      <c r="E58" s="1158"/>
      <c r="F58" s="1159"/>
      <c r="G58" s="297">
        <f>+G135</f>
        <v>0</v>
      </c>
    </row>
    <row r="59" spans="2:11" s="258" customFormat="1">
      <c r="B59" s="1160" t="s">
        <v>946</v>
      </c>
      <c r="C59" s="1161"/>
      <c r="D59" s="1161"/>
      <c r="E59" s="1161"/>
      <c r="F59" s="1162"/>
      <c r="G59" s="252">
        <f>+G57+G58</f>
        <v>0</v>
      </c>
    </row>
    <row r="60" spans="2:11">
      <c r="F60" s="258"/>
      <c r="G60" s="258"/>
      <c r="H60" s="258"/>
      <c r="I60" s="258"/>
      <c r="J60" s="258"/>
      <c r="K60" s="258"/>
    </row>
    <row r="61" spans="2:11">
      <c r="B61" s="1160" t="s">
        <v>947</v>
      </c>
      <c r="C61" s="1161"/>
      <c r="D61" s="1161"/>
      <c r="E61" s="1161"/>
      <c r="F61" s="1162"/>
      <c r="G61" s="252">
        <f>+G59-G54</f>
        <v>0</v>
      </c>
      <c r="H61" s="258"/>
      <c r="I61" s="258"/>
      <c r="J61" s="258"/>
      <c r="K61" s="258"/>
    </row>
    <row r="62" spans="2:11">
      <c r="B62" s="256"/>
      <c r="F62" s="258"/>
      <c r="G62" s="258"/>
      <c r="H62" s="258"/>
      <c r="I62" s="258"/>
      <c r="J62" s="258"/>
      <c r="K62" s="258"/>
    </row>
    <row r="63" spans="2:11">
      <c r="B63" s="256"/>
      <c r="F63" s="258"/>
      <c r="G63" s="258"/>
      <c r="H63" s="258"/>
      <c r="I63" s="258"/>
      <c r="J63" s="258"/>
      <c r="K63" s="258"/>
    </row>
    <row r="64" spans="2:11">
      <c r="F64" s="258"/>
      <c r="G64" s="258"/>
      <c r="H64" s="258"/>
      <c r="I64" s="258"/>
      <c r="J64" s="258"/>
      <c r="K64" s="258"/>
    </row>
    <row r="65" spans="2:11" ht="15.75">
      <c r="B65" s="1151" t="s">
        <v>948</v>
      </c>
      <c r="C65" s="1151"/>
      <c r="D65" s="1151"/>
      <c r="E65" s="1151"/>
      <c r="F65" s="1151"/>
      <c r="G65" s="1151"/>
      <c r="H65" s="258"/>
      <c r="I65" s="258"/>
      <c r="J65" s="258"/>
      <c r="K65" s="258"/>
    </row>
    <row r="66" spans="2:11">
      <c r="F66" s="258"/>
      <c r="G66" s="258"/>
      <c r="H66" s="258"/>
      <c r="I66" s="258"/>
      <c r="J66" s="258"/>
      <c r="K66" s="258"/>
    </row>
    <row r="67" spans="2:11">
      <c r="B67" s="765" t="s">
        <v>949</v>
      </c>
      <c r="C67" s="207"/>
      <c r="D67" s="207"/>
      <c r="E67" s="207"/>
      <c r="F67" s="207"/>
      <c r="G67" s="207"/>
      <c r="H67" s="207"/>
      <c r="I67" s="207"/>
    </row>
    <row r="68" spans="2:11">
      <c r="B68" s="1101" t="s">
        <v>368</v>
      </c>
      <c r="C68" s="1101"/>
      <c r="D68" s="1101"/>
      <c r="E68" s="1101"/>
      <c r="F68" s="1101"/>
      <c r="G68" s="799" t="s">
        <v>509</v>
      </c>
      <c r="H68" s="207"/>
      <c r="I68" s="207"/>
    </row>
    <row r="69" spans="2:11">
      <c r="B69" s="1150"/>
      <c r="C69" s="1150"/>
      <c r="D69" s="1150"/>
      <c r="E69" s="1150"/>
      <c r="F69" s="1150"/>
      <c r="G69" s="351"/>
      <c r="H69" s="207"/>
      <c r="I69" s="207"/>
    </row>
    <row r="70" spans="2:11">
      <c r="B70" s="1148"/>
      <c r="C70" s="1148"/>
      <c r="D70" s="1148"/>
      <c r="E70" s="1148"/>
      <c r="F70" s="1148"/>
      <c r="G70" s="352"/>
      <c r="H70" s="207"/>
      <c r="I70" s="207"/>
    </row>
    <row r="71" spans="2:11">
      <c r="B71" s="1148"/>
      <c r="C71" s="1148"/>
      <c r="D71" s="1148"/>
      <c r="E71" s="1148"/>
      <c r="F71" s="1148"/>
      <c r="G71" s="352"/>
      <c r="H71" s="207"/>
      <c r="I71" s="207"/>
    </row>
    <row r="72" spans="2:11">
      <c r="B72" s="1148"/>
      <c r="C72" s="1148"/>
      <c r="D72" s="1148"/>
      <c r="E72" s="1148"/>
      <c r="F72" s="1148"/>
      <c r="G72" s="352"/>
      <c r="H72" s="207"/>
      <c r="I72" s="207"/>
    </row>
    <row r="73" spans="2:11">
      <c r="B73" s="1149"/>
      <c r="C73" s="1149"/>
      <c r="D73" s="1149"/>
      <c r="E73" s="1149"/>
      <c r="F73" s="1149"/>
      <c r="G73" s="353"/>
      <c r="H73" s="207"/>
      <c r="I73" s="207"/>
    </row>
    <row r="74" spans="2:11">
      <c r="B74" s="998" t="s">
        <v>369</v>
      </c>
      <c r="C74" s="999"/>
      <c r="D74" s="999"/>
      <c r="E74" s="999"/>
      <c r="F74" s="1000"/>
      <c r="G74" s="202">
        <f>SUM(G69:G73)</f>
        <v>0</v>
      </c>
      <c r="H74" s="207"/>
      <c r="I74" s="207"/>
    </row>
    <row r="75" spans="2:11">
      <c r="B75" s="207"/>
      <c r="C75" s="207"/>
      <c r="D75" s="207"/>
      <c r="E75" s="207"/>
      <c r="F75" s="207"/>
      <c r="G75" s="207"/>
      <c r="H75" s="207"/>
      <c r="I75" s="207"/>
    </row>
    <row r="76" spans="2:11">
      <c r="B76" s="207"/>
      <c r="C76" s="207"/>
      <c r="D76" s="207"/>
      <c r="E76" s="207"/>
      <c r="F76" s="207"/>
      <c r="G76" s="207"/>
      <c r="H76" s="207"/>
      <c r="I76" s="207"/>
    </row>
    <row r="77" spans="2:11">
      <c r="H77" s="258"/>
      <c r="I77" s="258"/>
      <c r="J77" s="258"/>
      <c r="K77" s="258"/>
    </row>
    <row r="78" spans="2:11" ht="15.75">
      <c r="B78" s="1151" t="s">
        <v>950</v>
      </c>
      <c r="C78" s="1151"/>
      <c r="D78" s="1151"/>
      <c r="E78" s="1151"/>
      <c r="F78" s="1151"/>
      <c r="G78" s="1151"/>
      <c r="H78" s="261"/>
      <c r="I78" s="261"/>
      <c r="J78" s="258"/>
      <c r="K78" s="258"/>
    </row>
    <row r="79" spans="2:11" ht="13.5" customHeight="1">
      <c r="B79" s="204"/>
      <c r="C79" s="204"/>
      <c r="H79" s="258"/>
      <c r="I79" s="258"/>
      <c r="J79" s="258"/>
      <c r="K79" s="258"/>
    </row>
    <row r="80" spans="2:11" s="265" customFormat="1" ht="38.25" customHeight="1">
      <c r="B80" s="264" t="s">
        <v>951</v>
      </c>
      <c r="C80" s="217" t="s">
        <v>854</v>
      </c>
      <c r="D80" s="217" t="s">
        <v>952</v>
      </c>
      <c r="E80" s="1152" t="s">
        <v>953</v>
      </c>
      <c r="F80" s="1153"/>
      <c r="G80" s="217" t="s">
        <v>954</v>
      </c>
    </row>
    <row r="81" spans="2:7">
      <c r="B81" s="354"/>
      <c r="C81" s="351"/>
      <c r="D81" s="351"/>
      <c r="E81" s="1150"/>
      <c r="F81" s="1150"/>
      <c r="G81" s="298">
        <f>+C81*D81/100</f>
        <v>0</v>
      </c>
    </row>
    <row r="82" spans="2:7">
      <c r="B82" s="355"/>
      <c r="C82" s="352"/>
      <c r="D82" s="352"/>
      <c r="E82" s="1148"/>
      <c r="F82" s="1148"/>
      <c r="G82" s="284">
        <f t="shared" ref="G82:G85" si="0">+C82*D82/100</f>
        <v>0</v>
      </c>
    </row>
    <row r="83" spans="2:7">
      <c r="B83" s="355"/>
      <c r="C83" s="352"/>
      <c r="D83" s="352"/>
      <c r="E83" s="1148"/>
      <c r="F83" s="1148"/>
      <c r="G83" s="284">
        <f t="shared" si="0"/>
        <v>0</v>
      </c>
    </row>
    <row r="84" spans="2:7">
      <c r="B84" s="355"/>
      <c r="C84" s="352"/>
      <c r="D84" s="352"/>
      <c r="E84" s="1148"/>
      <c r="F84" s="1148"/>
      <c r="G84" s="284">
        <f t="shared" si="0"/>
        <v>0</v>
      </c>
    </row>
    <row r="85" spans="2:7">
      <c r="B85" s="356"/>
      <c r="C85" s="353"/>
      <c r="D85" s="353"/>
      <c r="E85" s="1149"/>
      <c r="F85" s="1149"/>
      <c r="G85" s="299">
        <f t="shared" si="0"/>
        <v>0</v>
      </c>
    </row>
    <row r="86" spans="2:7" s="260" customFormat="1">
      <c r="B86" s="816" t="s">
        <v>955</v>
      </c>
      <c r="C86" s="263"/>
      <c r="D86" s="217"/>
      <c r="E86" s="1182"/>
      <c r="F86" s="1182"/>
      <c r="G86" s="263">
        <f>SUM(G81:G85)</f>
        <v>0</v>
      </c>
    </row>
    <row r="87" spans="2:7">
      <c r="B87" s="354"/>
      <c r="C87" s="351"/>
      <c r="D87" s="351"/>
      <c r="E87" s="1150"/>
      <c r="F87" s="1150"/>
      <c r="G87" s="298">
        <f>+C87*D87/100</f>
        <v>0</v>
      </c>
    </row>
    <row r="88" spans="2:7">
      <c r="B88" s="355"/>
      <c r="C88" s="352"/>
      <c r="D88" s="352"/>
      <c r="E88" s="1148"/>
      <c r="F88" s="1148"/>
      <c r="G88" s="284">
        <f t="shared" ref="G88:G89" si="1">+C88*D88/100</f>
        <v>0</v>
      </c>
    </row>
    <row r="89" spans="2:7">
      <c r="B89" s="355"/>
      <c r="C89" s="352"/>
      <c r="D89" s="352"/>
      <c r="E89" s="1148"/>
      <c r="F89" s="1148"/>
      <c r="G89" s="284">
        <f t="shared" si="1"/>
        <v>0</v>
      </c>
    </row>
    <row r="90" spans="2:7">
      <c r="B90" s="355"/>
      <c r="C90" s="352"/>
      <c r="D90" s="352"/>
      <c r="E90" s="1148"/>
      <c r="F90" s="1148"/>
      <c r="G90" s="284">
        <f t="shared" ref="G90:G91" si="2">+C90*D90/100</f>
        <v>0</v>
      </c>
    </row>
    <row r="91" spans="2:7">
      <c r="B91" s="356"/>
      <c r="C91" s="353"/>
      <c r="D91" s="353"/>
      <c r="E91" s="1149"/>
      <c r="F91" s="1149"/>
      <c r="G91" s="299">
        <f t="shared" si="2"/>
        <v>0</v>
      </c>
    </row>
    <row r="92" spans="2:7" s="260" customFormat="1">
      <c r="B92" s="816" t="s">
        <v>956</v>
      </c>
      <c r="C92" s="263"/>
      <c r="D92" s="217"/>
      <c r="E92" s="1182"/>
      <c r="F92" s="1182"/>
      <c r="G92" s="263">
        <f>SUM(G87:G91)</f>
        <v>0</v>
      </c>
    </row>
    <row r="93" spans="2:7">
      <c r="B93" s="354"/>
      <c r="C93" s="351"/>
      <c r="D93" s="351"/>
      <c r="E93" s="1150"/>
      <c r="F93" s="1150"/>
      <c r="G93" s="298">
        <f>+C93*D93/100</f>
        <v>0</v>
      </c>
    </row>
    <row r="94" spans="2:7">
      <c r="B94" s="355"/>
      <c r="C94" s="352"/>
      <c r="D94" s="352"/>
      <c r="E94" s="1148"/>
      <c r="F94" s="1148"/>
      <c r="G94" s="284">
        <f t="shared" ref="G94:G97" si="3">+C94*D94/100</f>
        <v>0</v>
      </c>
    </row>
    <row r="95" spans="2:7">
      <c r="B95" s="355"/>
      <c r="C95" s="352"/>
      <c r="D95" s="352"/>
      <c r="E95" s="1148"/>
      <c r="F95" s="1148"/>
      <c r="G95" s="284">
        <f t="shared" si="3"/>
        <v>0</v>
      </c>
    </row>
    <row r="96" spans="2:7">
      <c r="B96" s="355"/>
      <c r="C96" s="352"/>
      <c r="D96" s="352"/>
      <c r="E96" s="1148"/>
      <c r="F96" s="1148"/>
      <c r="G96" s="284">
        <f t="shared" si="3"/>
        <v>0</v>
      </c>
    </row>
    <row r="97" spans="2:7">
      <c r="B97" s="356"/>
      <c r="C97" s="353"/>
      <c r="D97" s="353"/>
      <c r="E97" s="1149"/>
      <c r="F97" s="1149"/>
      <c r="G97" s="299">
        <f t="shared" si="3"/>
        <v>0</v>
      </c>
    </row>
    <row r="98" spans="2:7" s="260" customFormat="1">
      <c r="B98" s="816" t="s">
        <v>957</v>
      </c>
      <c r="C98" s="263"/>
      <c r="D98" s="217"/>
      <c r="E98" s="1182"/>
      <c r="F98" s="1182"/>
      <c r="G98" s="263">
        <f>SUM(G93:G97)</f>
        <v>0</v>
      </c>
    </row>
    <row r="99" spans="2:7">
      <c r="B99" s="354"/>
      <c r="C99" s="351"/>
      <c r="D99" s="351"/>
      <c r="E99" s="1150"/>
      <c r="F99" s="1150"/>
      <c r="G99" s="298">
        <f>+C99*D99/100</f>
        <v>0</v>
      </c>
    </row>
    <row r="100" spans="2:7">
      <c r="B100" s="355"/>
      <c r="C100" s="352"/>
      <c r="D100" s="352"/>
      <c r="E100" s="1148"/>
      <c r="F100" s="1148"/>
      <c r="G100" s="284">
        <f t="shared" ref="G100:G103" si="4">+C100*D100/100</f>
        <v>0</v>
      </c>
    </row>
    <row r="101" spans="2:7">
      <c r="B101" s="355"/>
      <c r="C101" s="352"/>
      <c r="D101" s="352"/>
      <c r="E101" s="1148"/>
      <c r="F101" s="1148"/>
      <c r="G101" s="284">
        <f t="shared" si="4"/>
        <v>0</v>
      </c>
    </row>
    <row r="102" spans="2:7">
      <c r="B102" s="355"/>
      <c r="C102" s="352"/>
      <c r="D102" s="352"/>
      <c r="E102" s="1148"/>
      <c r="F102" s="1148"/>
      <c r="G102" s="284">
        <f t="shared" si="4"/>
        <v>0</v>
      </c>
    </row>
    <row r="103" spans="2:7">
      <c r="B103" s="356"/>
      <c r="C103" s="353"/>
      <c r="D103" s="353"/>
      <c r="E103" s="1149"/>
      <c r="F103" s="1149"/>
      <c r="G103" s="299">
        <f t="shared" si="4"/>
        <v>0</v>
      </c>
    </row>
    <row r="104" spans="2:7" s="260" customFormat="1">
      <c r="B104" s="816" t="s">
        <v>958</v>
      </c>
      <c r="C104" s="263"/>
      <c r="D104" s="217"/>
      <c r="E104" s="1182"/>
      <c r="F104" s="1182"/>
      <c r="G104" s="263">
        <f>SUM(G99:G103)</f>
        <v>0</v>
      </c>
    </row>
    <row r="105" spans="2:7">
      <c r="B105" s="354"/>
      <c r="C105" s="351"/>
      <c r="D105" s="351"/>
      <c r="E105" s="1150"/>
      <c r="F105" s="1150"/>
      <c r="G105" s="298">
        <f>+C105*D105/100</f>
        <v>0</v>
      </c>
    </row>
    <row r="106" spans="2:7">
      <c r="B106" s="355"/>
      <c r="C106" s="352"/>
      <c r="D106" s="352"/>
      <c r="E106" s="1148"/>
      <c r="F106" s="1148"/>
      <c r="G106" s="284">
        <f t="shared" ref="G106:G109" si="5">+C106*D106/100</f>
        <v>0</v>
      </c>
    </row>
    <row r="107" spans="2:7">
      <c r="B107" s="355"/>
      <c r="C107" s="352"/>
      <c r="D107" s="352"/>
      <c r="E107" s="1148"/>
      <c r="F107" s="1148"/>
      <c r="G107" s="284">
        <f t="shared" si="5"/>
        <v>0</v>
      </c>
    </row>
    <row r="108" spans="2:7">
      <c r="B108" s="355"/>
      <c r="C108" s="352"/>
      <c r="D108" s="352"/>
      <c r="E108" s="1148"/>
      <c r="F108" s="1148"/>
      <c r="G108" s="284">
        <f t="shared" si="5"/>
        <v>0</v>
      </c>
    </row>
    <row r="109" spans="2:7">
      <c r="B109" s="356"/>
      <c r="C109" s="353"/>
      <c r="D109" s="353"/>
      <c r="E109" s="1149"/>
      <c r="F109" s="1149"/>
      <c r="G109" s="299">
        <f t="shared" si="5"/>
        <v>0</v>
      </c>
    </row>
    <row r="110" spans="2:7" s="260" customFormat="1">
      <c r="B110" s="816" t="s">
        <v>959</v>
      </c>
      <c r="C110" s="263"/>
      <c r="D110" s="217"/>
      <c r="E110" s="1182"/>
      <c r="F110" s="1182"/>
      <c r="G110" s="263">
        <f>SUM(G105:G109)</f>
        <v>0</v>
      </c>
    </row>
    <row r="111" spans="2:7">
      <c r="B111" s="262" t="s">
        <v>369</v>
      </c>
      <c r="C111" s="202"/>
      <c r="D111" s="202"/>
      <c r="E111" s="1183"/>
      <c r="F111" s="1183"/>
      <c r="G111" s="263">
        <f>+G86+G92+G98+G110</f>
        <v>0</v>
      </c>
    </row>
    <row r="113" spans="2:7">
      <c r="B113" s="259"/>
    </row>
    <row r="115" spans="2:7" ht="15.75">
      <c r="B115" s="1151" t="s">
        <v>960</v>
      </c>
      <c r="C115" s="1151"/>
      <c r="D115" s="1151"/>
      <c r="E115" s="1151"/>
      <c r="F115" s="1151"/>
      <c r="G115" s="1151"/>
    </row>
    <row r="117" spans="2:7" ht="51">
      <c r="B117" s="1166" t="s">
        <v>961</v>
      </c>
      <c r="C117" s="1168"/>
      <c r="D117" s="244" t="s">
        <v>962</v>
      </c>
      <c r="E117" s="244" t="s">
        <v>963</v>
      </c>
      <c r="F117" s="244" t="s">
        <v>964</v>
      </c>
      <c r="G117" s="266" t="s">
        <v>965</v>
      </c>
    </row>
    <row r="118" spans="2:7">
      <c r="B118" s="1190"/>
      <c r="C118" s="1191"/>
      <c r="D118" s="357"/>
      <c r="E118" s="358"/>
      <c r="F118" s="352"/>
      <c r="G118" s="352"/>
    </row>
    <row r="119" spans="2:7">
      <c r="B119" s="1192"/>
      <c r="C119" s="1193"/>
      <c r="D119" s="359"/>
      <c r="E119" s="360"/>
      <c r="F119" s="352"/>
      <c r="G119" s="352"/>
    </row>
    <row r="120" spans="2:7">
      <c r="B120" s="814"/>
      <c r="C120" s="815"/>
      <c r="D120" s="359"/>
      <c r="E120" s="360"/>
      <c r="F120" s="352"/>
      <c r="G120" s="352"/>
    </row>
    <row r="121" spans="2:7">
      <c r="B121" s="814"/>
      <c r="C121" s="815"/>
      <c r="D121" s="359"/>
      <c r="E121" s="360"/>
      <c r="F121" s="352"/>
      <c r="G121" s="352"/>
    </row>
    <row r="122" spans="2:7">
      <c r="B122" s="1194"/>
      <c r="C122" s="1195"/>
      <c r="D122" s="361"/>
      <c r="E122" s="362"/>
      <c r="F122" s="352"/>
      <c r="G122" s="352"/>
    </row>
    <row r="123" spans="2:7">
      <c r="B123" s="1184" t="s">
        <v>369</v>
      </c>
      <c r="C123" s="1185"/>
      <c r="D123" s="1185"/>
      <c r="E123" s="1186"/>
      <c r="F123" s="252">
        <f>SUM(F118:F122)</f>
        <v>0</v>
      </c>
      <c r="G123" s="252">
        <f>SUM(G118:G122)</f>
        <v>0</v>
      </c>
    </row>
    <row r="127" spans="2:7" ht="15.75">
      <c r="B127" s="1151" t="s">
        <v>966</v>
      </c>
      <c r="C127" s="1151"/>
      <c r="D127" s="1151"/>
      <c r="E127" s="1151"/>
      <c r="F127" s="1151"/>
      <c r="G127" s="1151"/>
    </row>
    <row r="129" spans="2:7" ht="25.5">
      <c r="B129" s="1166" t="s">
        <v>967</v>
      </c>
      <c r="C129" s="1167"/>
      <c r="D129" s="1167"/>
      <c r="E129" s="1167"/>
      <c r="F129" s="1168"/>
      <c r="G129" s="266" t="s">
        <v>968</v>
      </c>
    </row>
    <row r="130" spans="2:7">
      <c r="B130" s="1190"/>
      <c r="C130" s="1196"/>
      <c r="D130" s="1196"/>
      <c r="E130" s="1196"/>
      <c r="F130" s="1191"/>
      <c r="G130" s="352"/>
    </row>
    <row r="131" spans="2:7">
      <c r="B131" s="1192"/>
      <c r="C131" s="1197"/>
      <c r="D131" s="1197"/>
      <c r="E131" s="1197"/>
      <c r="F131" s="1193"/>
      <c r="G131" s="352"/>
    </row>
    <row r="132" spans="2:7">
      <c r="B132" s="1187"/>
      <c r="C132" s="1188"/>
      <c r="D132" s="1188"/>
      <c r="E132" s="1188"/>
      <c r="F132" s="1189"/>
      <c r="G132" s="352"/>
    </row>
    <row r="133" spans="2:7">
      <c r="B133" s="1192"/>
      <c r="C133" s="1197"/>
      <c r="D133" s="1197"/>
      <c r="E133" s="1197"/>
      <c r="F133" s="1193"/>
      <c r="G133" s="352"/>
    </row>
    <row r="134" spans="2:7">
      <c r="B134" s="1194"/>
      <c r="C134" s="1198"/>
      <c r="D134" s="1198"/>
      <c r="E134" s="1198"/>
      <c r="F134" s="1195"/>
      <c r="G134" s="352"/>
    </row>
    <row r="135" spans="2:7">
      <c r="B135" s="1184" t="s">
        <v>369</v>
      </c>
      <c r="C135" s="1185"/>
      <c r="D135" s="1185"/>
      <c r="E135" s="1185"/>
      <c r="F135" s="1186"/>
      <c r="G135" s="252">
        <f>SUM(G130:G134)</f>
        <v>0</v>
      </c>
    </row>
  </sheetData>
  <mergeCells count="99">
    <mergeCell ref="B135:F135"/>
    <mergeCell ref="B132:F132"/>
    <mergeCell ref="B127:G127"/>
    <mergeCell ref="B117:C117"/>
    <mergeCell ref="B118:C118"/>
    <mergeCell ref="B119:C119"/>
    <mergeCell ref="B122:C122"/>
    <mergeCell ref="B123:E123"/>
    <mergeCell ref="B129:F129"/>
    <mergeCell ref="B130:F130"/>
    <mergeCell ref="B133:F133"/>
    <mergeCell ref="B134:F134"/>
    <mergeCell ref="B131:F131"/>
    <mergeCell ref="E97:F97"/>
    <mergeCell ref="E105:F105"/>
    <mergeCell ref="E88:F88"/>
    <mergeCell ref="E89:F89"/>
    <mergeCell ref="E90:F90"/>
    <mergeCell ref="E91:F91"/>
    <mergeCell ref="E94:F94"/>
    <mergeCell ref="E95:F95"/>
    <mergeCell ref="E99:F99"/>
    <mergeCell ref="E100:F100"/>
    <mergeCell ref="E101:F101"/>
    <mergeCell ref="E102:F102"/>
    <mergeCell ref="E103:F103"/>
    <mergeCell ref="E104:F104"/>
    <mergeCell ref="B61:F61"/>
    <mergeCell ref="B68:F68"/>
    <mergeCell ref="B65:G65"/>
    <mergeCell ref="B115:G115"/>
    <mergeCell ref="E106:F106"/>
    <mergeCell ref="E107:F107"/>
    <mergeCell ref="E108:F108"/>
    <mergeCell ref="E109:F109"/>
    <mergeCell ref="E110:F110"/>
    <mergeCell ref="E111:F111"/>
    <mergeCell ref="E86:F86"/>
    <mergeCell ref="E87:F87"/>
    <mergeCell ref="E92:F92"/>
    <mergeCell ref="E93:F93"/>
    <mergeCell ref="E98:F98"/>
    <mergeCell ref="E96:F96"/>
    <mergeCell ref="B45:E45"/>
    <mergeCell ref="B47:E47"/>
    <mergeCell ref="B48:E48"/>
    <mergeCell ref="B50:E50"/>
    <mergeCell ref="B51:E51"/>
    <mergeCell ref="B52:E52"/>
    <mergeCell ref="B54:E54"/>
    <mergeCell ref="B56:E56"/>
    <mergeCell ref="B57:E57"/>
    <mergeCell ref="B59:F59"/>
    <mergeCell ref="B58:F58"/>
    <mergeCell ref="B42:E42"/>
    <mergeCell ref="B43:E43"/>
    <mergeCell ref="B44:E44"/>
    <mergeCell ref="B33:E33"/>
    <mergeCell ref="B34:E34"/>
    <mergeCell ref="B35:E35"/>
    <mergeCell ref="B37:E37"/>
    <mergeCell ref="B38:E38"/>
    <mergeCell ref="B36:E36"/>
    <mergeCell ref="B13:E13"/>
    <mergeCell ref="B15:E15"/>
    <mergeCell ref="B16:E16"/>
    <mergeCell ref="B17:E17"/>
    <mergeCell ref="B2:G2"/>
    <mergeCell ref="B4:G4"/>
    <mergeCell ref="B6:E6"/>
    <mergeCell ref="B7:E7"/>
    <mergeCell ref="E80:F80"/>
    <mergeCell ref="B18:E18"/>
    <mergeCell ref="B19:E19"/>
    <mergeCell ref="B20:E20"/>
    <mergeCell ref="B21:E21"/>
    <mergeCell ref="B27:E27"/>
    <mergeCell ref="B28:E28"/>
    <mergeCell ref="B29:E29"/>
    <mergeCell ref="B31:E31"/>
    <mergeCell ref="B22:E22"/>
    <mergeCell ref="B23:E23"/>
    <mergeCell ref="B24:E24"/>
    <mergeCell ref="B25:E25"/>
    <mergeCell ref="B26:E26"/>
    <mergeCell ref="B39:E39"/>
    <mergeCell ref="B40:E40"/>
    <mergeCell ref="B78:G78"/>
    <mergeCell ref="B69:F69"/>
    <mergeCell ref="B74:F74"/>
    <mergeCell ref="B70:F70"/>
    <mergeCell ref="B71:F71"/>
    <mergeCell ref="B72:F72"/>
    <mergeCell ref="B73:F73"/>
    <mergeCell ref="E82:F82"/>
    <mergeCell ref="E84:F84"/>
    <mergeCell ref="E85:F85"/>
    <mergeCell ref="E83:F83"/>
    <mergeCell ref="E81:F81"/>
  </mergeCells>
  <pageMargins left="0.39370078740157483" right="0.39370078740157483" top="0.39370078740157483" bottom="0.39370078740157483" header="0.51181102362204722" footer="0.51181102362204722"/>
  <pageSetup paperSize="8" scale="87" fitToHeight="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2:K135"/>
  <sheetViews>
    <sheetView showGridLines="0" view="pageBreakPreview" zoomScaleNormal="100" zoomScaleSheetLayoutView="100" zoomScalePageLayoutView="80" workbookViewId="0">
      <selection activeCell="B44" sqref="B44:E44"/>
    </sheetView>
  </sheetViews>
  <sheetFormatPr defaultColWidth="11.42578125" defaultRowHeight="12.75"/>
  <cols>
    <col min="1" max="1" width="4.140625" style="254" customWidth="1"/>
    <col min="2" max="2" width="65.7109375" style="254" customWidth="1"/>
    <col min="3" max="4" width="17.7109375" style="255" customWidth="1"/>
    <col min="5" max="7" width="16.7109375" style="254" customWidth="1"/>
    <col min="8" max="8" width="3.85546875" style="254" customWidth="1"/>
    <col min="9" max="9" width="16.7109375" style="254" customWidth="1"/>
    <col min="10" max="10" width="5.7109375" style="254" customWidth="1"/>
    <col min="11" max="16384" width="11.42578125" style="254"/>
  </cols>
  <sheetData>
    <row r="2" spans="2:8" s="147" customFormat="1" ht="19.5">
      <c r="B2" s="1172" t="s">
        <v>892</v>
      </c>
      <c r="C2" s="1172"/>
      <c r="D2" s="1172"/>
      <c r="E2" s="1172"/>
      <c r="F2" s="1172"/>
      <c r="G2" s="1172"/>
    </row>
    <row r="3" spans="2:8" s="196" customFormat="1" ht="19.5">
      <c r="B3" s="557"/>
      <c r="C3" s="557"/>
      <c r="D3" s="557"/>
      <c r="E3" s="557"/>
      <c r="F3" s="557"/>
      <c r="G3" s="557"/>
      <c r="H3" s="195"/>
    </row>
    <row r="4" spans="2:8" s="196" customFormat="1" ht="19.5">
      <c r="B4" s="1173" t="str">
        <f>+'1.3.3_RA2_REGLA_DESPESA_LIQUID'!B10</f>
        <v>Nom Organisme autònom / Consorci adscrit 1</v>
      </c>
      <c r="C4" s="1174"/>
      <c r="D4" s="1174"/>
      <c r="E4" s="1174"/>
      <c r="F4" s="1174"/>
      <c r="G4" s="1175"/>
      <c r="H4" s="197"/>
    </row>
    <row r="6" spans="2:8" s="243" customFormat="1" ht="25.5">
      <c r="B6" s="1166" t="s">
        <v>904</v>
      </c>
      <c r="C6" s="1167"/>
      <c r="D6" s="1167"/>
      <c r="E6" s="1168"/>
      <c r="F6" s="244" t="s">
        <v>905</v>
      </c>
      <c r="G6" s="245" t="s">
        <v>906</v>
      </c>
    </row>
    <row r="7" spans="2:8" s="243" customFormat="1">
      <c r="B7" s="1169" t="s">
        <v>907</v>
      </c>
      <c r="C7" s="1170"/>
      <c r="D7" s="1170"/>
      <c r="E7" s="1171"/>
      <c r="F7" s="337"/>
      <c r="G7" s="285">
        <f>+'OA-CON1_Estabilitat_liquidació'!G17</f>
        <v>0</v>
      </c>
    </row>
    <row r="8" spans="2:8" s="243" customFormat="1">
      <c r="B8" s="817" t="s">
        <v>908</v>
      </c>
      <c r="C8" s="818"/>
      <c r="D8" s="818"/>
      <c r="E8" s="819"/>
      <c r="F8" s="338"/>
      <c r="G8" s="286">
        <f>+'OA-CON1_Estabilitat_liquidació'!G18</f>
        <v>0</v>
      </c>
    </row>
    <row r="9" spans="2:8" s="243" customFormat="1">
      <c r="B9" s="817" t="s">
        <v>909</v>
      </c>
      <c r="C9" s="818"/>
      <c r="D9" s="818"/>
      <c r="E9" s="819"/>
      <c r="F9" s="338"/>
      <c r="G9" s="338"/>
    </row>
    <row r="10" spans="2:8" s="243" customFormat="1">
      <c r="B10" s="817" t="s">
        <v>910</v>
      </c>
      <c r="C10" s="818"/>
      <c r="D10" s="818"/>
      <c r="E10" s="819"/>
      <c r="F10" s="338"/>
      <c r="G10" s="286">
        <f>+'OA-CON1_Estabilitat_liquidació'!G20</f>
        <v>0</v>
      </c>
    </row>
    <row r="11" spans="2:8" s="243" customFormat="1">
      <c r="B11" s="817" t="s">
        <v>911</v>
      </c>
      <c r="C11" s="818"/>
      <c r="D11" s="818"/>
      <c r="E11" s="819"/>
      <c r="F11" s="338"/>
      <c r="G11" s="286">
        <f>+'OA-CON1_Estabilitat_liquidació'!G21</f>
        <v>0</v>
      </c>
    </row>
    <row r="12" spans="2:8" s="243" customFormat="1">
      <c r="B12" s="820" t="s">
        <v>912</v>
      </c>
      <c r="C12" s="821"/>
      <c r="D12" s="821"/>
      <c r="E12" s="822"/>
      <c r="F12" s="339"/>
      <c r="G12" s="287">
        <f>+'OA-CON1_Estabilitat_liquidació'!G22</f>
        <v>0</v>
      </c>
    </row>
    <row r="13" spans="2:8" s="246" customFormat="1">
      <c r="B13" s="1160" t="s">
        <v>913</v>
      </c>
      <c r="C13" s="1161"/>
      <c r="D13" s="1161"/>
      <c r="E13" s="1162"/>
      <c r="F13" s="247">
        <f>SUM(F7:F12)</f>
        <v>0</v>
      </c>
      <c r="G13" s="247">
        <f>SUM(G7:G12)</f>
        <v>0</v>
      </c>
    </row>
    <row r="14" spans="2:8" s="251" customFormat="1">
      <c r="B14" s="248"/>
      <c r="C14" s="249"/>
      <c r="D14" s="249"/>
      <c r="E14" s="250"/>
    </row>
    <row r="15" spans="2:8" s="251" customFormat="1" ht="25.5">
      <c r="B15" s="1166" t="s">
        <v>914</v>
      </c>
      <c r="C15" s="1167"/>
      <c r="D15" s="1167"/>
      <c r="E15" s="1168"/>
      <c r="F15" s="244" t="s">
        <v>905</v>
      </c>
      <c r="G15" s="245" t="s">
        <v>906</v>
      </c>
    </row>
    <row r="16" spans="2:8" s="246" customFormat="1">
      <c r="B16" s="1169" t="s">
        <v>915</v>
      </c>
      <c r="C16" s="1170"/>
      <c r="D16" s="1170"/>
      <c r="E16" s="1171"/>
      <c r="F16" s="337"/>
      <c r="G16" s="288">
        <f>-'OA-CON1_Estabilitat_liquidació'!G12</f>
        <v>0</v>
      </c>
    </row>
    <row r="17" spans="2:7" s="246" customFormat="1">
      <c r="B17" s="1154" t="s">
        <v>916</v>
      </c>
      <c r="C17" s="1155"/>
      <c r="D17" s="1155"/>
      <c r="E17" s="1156"/>
      <c r="F17" s="338"/>
      <c r="G17" s="289">
        <f>-'OA-CON1_Estabilitat_liquidació'!G111</f>
        <v>0</v>
      </c>
    </row>
    <row r="18" spans="2:7" s="246" customFormat="1">
      <c r="B18" s="1154" t="s">
        <v>917</v>
      </c>
      <c r="C18" s="1155"/>
      <c r="D18" s="1155"/>
      <c r="E18" s="1156"/>
      <c r="F18" s="338"/>
      <c r="G18" s="289">
        <f>-'OA-CON1_Estabilitat_liquidació'!G144</f>
        <v>0</v>
      </c>
    </row>
    <row r="19" spans="2:7" s="246" customFormat="1">
      <c r="B19" s="1154" t="s">
        <v>918</v>
      </c>
      <c r="C19" s="1155"/>
      <c r="D19" s="1155"/>
      <c r="E19" s="1156"/>
      <c r="F19" s="338"/>
      <c r="G19" s="289">
        <f>-'OA-CON1_Estabilitat_liquidació'!G150</f>
        <v>0</v>
      </c>
    </row>
    <row r="20" spans="2:7" s="246" customFormat="1">
      <c r="B20" s="1154" t="s">
        <v>919</v>
      </c>
      <c r="C20" s="1155"/>
      <c r="D20" s="1155"/>
      <c r="E20" s="1156"/>
      <c r="F20" s="338"/>
      <c r="G20" s="289">
        <f>-'OA-CON1_Estabilitat_liquidació'!G156</f>
        <v>0</v>
      </c>
    </row>
    <row r="21" spans="2:7" s="246" customFormat="1" ht="15" customHeight="1">
      <c r="B21" s="1154" t="s">
        <v>920</v>
      </c>
      <c r="C21" s="1155"/>
      <c r="D21" s="1155"/>
      <c r="E21" s="1156"/>
      <c r="F21" s="338"/>
      <c r="G21" s="289">
        <f>-'OA-CON1_Estabilitat_liquidació'!G162</f>
        <v>0</v>
      </c>
    </row>
    <row r="22" spans="2:7" s="246" customFormat="1">
      <c r="B22" s="1154" t="s">
        <v>921</v>
      </c>
      <c r="C22" s="1155"/>
      <c r="D22" s="1155"/>
      <c r="E22" s="1156"/>
      <c r="F22" s="338"/>
      <c r="G22" s="289">
        <f>-'OA-CON1_Estabilitat_liquidació'!G181</f>
        <v>0</v>
      </c>
    </row>
    <row r="23" spans="2:7" s="246" customFormat="1">
      <c r="B23" s="1154" t="s">
        <v>922</v>
      </c>
      <c r="C23" s="1155"/>
      <c r="D23" s="1155"/>
      <c r="E23" s="1156"/>
      <c r="F23" s="338"/>
      <c r="G23" s="289">
        <f>-'OA-CON1_Estabilitat_liquidació'!G168</f>
        <v>0</v>
      </c>
    </row>
    <row r="24" spans="2:7" s="246" customFormat="1">
      <c r="B24" s="1154" t="s">
        <v>923</v>
      </c>
      <c r="C24" s="1155"/>
      <c r="D24" s="1155"/>
      <c r="E24" s="1156"/>
      <c r="F24" s="338"/>
      <c r="G24" s="289">
        <f>-'OA-CON1_Estabilitat_liquidació'!G174</f>
        <v>0</v>
      </c>
    </row>
    <row r="25" spans="2:7" s="246" customFormat="1">
      <c r="B25" s="1154" t="s">
        <v>924</v>
      </c>
      <c r="C25" s="1155"/>
      <c r="D25" s="1155"/>
      <c r="E25" s="1156"/>
      <c r="F25" s="338"/>
      <c r="G25" s="289">
        <f>-'OA-CON1_Estabilitat_liquidació'!G193</f>
        <v>0</v>
      </c>
    </row>
    <row r="26" spans="2:7" s="246" customFormat="1">
      <c r="B26" s="1154" t="s">
        <v>925</v>
      </c>
      <c r="C26" s="1155"/>
      <c r="D26" s="1155"/>
      <c r="E26" s="1156"/>
      <c r="F26" s="338"/>
      <c r="G26" s="289">
        <f>-'OA-CON1_Estabilitat_liquidació'!E188</f>
        <v>0</v>
      </c>
    </row>
    <row r="27" spans="2:7" s="246" customFormat="1">
      <c r="B27" s="1154" t="s">
        <v>926</v>
      </c>
      <c r="C27" s="1155"/>
      <c r="D27" s="1155"/>
      <c r="E27" s="1156"/>
      <c r="F27" s="289">
        <v>0</v>
      </c>
      <c r="G27" s="289">
        <v>0</v>
      </c>
    </row>
    <row r="28" spans="2:7" s="246" customFormat="1">
      <c r="B28" s="1157" t="s">
        <v>927</v>
      </c>
      <c r="C28" s="1158"/>
      <c r="D28" s="1158"/>
      <c r="E28" s="1159"/>
      <c r="F28" s="339"/>
      <c r="G28" s="290">
        <f>+G74</f>
        <v>0</v>
      </c>
    </row>
    <row r="29" spans="2:7" s="246" customFormat="1">
      <c r="B29" s="1160" t="s">
        <v>928</v>
      </c>
      <c r="C29" s="1161"/>
      <c r="D29" s="1161"/>
      <c r="E29" s="1162"/>
      <c r="F29" s="247">
        <f>SUM(F16:F28)</f>
        <v>0</v>
      </c>
      <c r="G29" s="247">
        <f>SUM(G16:G28)</f>
        <v>0</v>
      </c>
    </row>
    <row r="30" spans="2:7" s="251" customFormat="1">
      <c r="B30" s="248"/>
      <c r="C30" s="249"/>
      <c r="D30" s="249"/>
      <c r="E30" s="250"/>
    </row>
    <row r="31" spans="2:7">
      <c r="B31" s="1160" t="s">
        <v>929</v>
      </c>
      <c r="C31" s="1161"/>
      <c r="D31" s="1161"/>
      <c r="E31" s="1162"/>
      <c r="F31" s="252">
        <f>+F13+F29</f>
        <v>0</v>
      </c>
      <c r="G31" s="253">
        <f>+G13+G29</f>
        <v>0</v>
      </c>
    </row>
    <row r="32" spans="2:7" s="251" customFormat="1">
      <c r="B32" s="248"/>
      <c r="C32" s="249"/>
      <c r="D32" s="249"/>
      <c r="E32" s="250"/>
    </row>
    <row r="33" spans="2:7" s="251" customFormat="1" ht="25.5">
      <c r="B33" s="1166" t="s">
        <v>930</v>
      </c>
      <c r="C33" s="1167"/>
      <c r="D33" s="1167"/>
      <c r="E33" s="1168"/>
      <c r="F33" s="244" t="s">
        <v>905</v>
      </c>
      <c r="G33" s="245" t="s">
        <v>906</v>
      </c>
    </row>
    <row r="34" spans="2:7">
      <c r="B34" s="1199" t="str">
        <f>'1.3.3_RA2_REGLA_DESPESA_LIQUID'!B9</f>
        <v>Nom Entitat local</v>
      </c>
      <c r="C34" s="1200"/>
      <c r="D34" s="1200"/>
      <c r="E34" s="1201"/>
      <c r="F34" s="340"/>
      <c r="G34" s="341"/>
    </row>
    <row r="35" spans="2:7" ht="15" customHeight="1">
      <c r="B35" s="1163" t="str">
        <f>'1.3.3_RA2_REGLA_DESPESA_LIQUID'!B11</f>
        <v>Nom Organisme autònom / Consorci adscrit 2</v>
      </c>
      <c r="C35" s="1164"/>
      <c r="D35" s="1164"/>
      <c r="E35" s="1165"/>
      <c r="F35" s="775"/>
      <c r="G35" s="776"/>
    </row>
    <row r="36" spans="2:7">
      <c r="B36" s="1163" t="str">
        <f>'1.3.3_RA2_REGLA_DESPESA_LIQUID'!B12</f>
        <v>Nom Organisme autònom / Consorci adscrit 3</v>
      </c>
      <c r="C36" s="1164"/>
      <c r="D36" s="1164"/>
      <c r="E36" s="1165"/>
      <c r="F36" s="342"/>
      <c r="G36" s="343"/>
    </row>
    <row r="37" spans="2:7">
      <c r="B37" s="1163" t="str">
        <f>'1.3.3_RA2_REGLA_DESPESA_LIQUID'!B13</f>
        <v>Nom EPE / Societat municipal / Fundació 1</v>
      </c>
      <c r="C37" s="1164"/>
      <c r="D37" s="1164"/>
      <c r="E37" s="1165"/>
      <c r="F37" s="342"/>
      <c r="G37" s="343"/>
    </row>
    <row r="38" spans="2:7">
      <c r="B38" s="1163" t="str">
        <f>'1.3.3_RA2_REGLA_DESPESA_LIQUID'!B14</f>
        <v>Nom EPE / Societat municipal / Fundació 2</v>
      </c>
      <c r="C38" s="1164"/>
      <c r="D38" s="1164"/>
      <c r="E38" s="1165"/>
      <c r="F38" s="342"/>
      <c r="G38" s="343"/>
    </row>
    <row r="39" spans="2:7">
      <c r="B39" s="1202" t="str">
        <f>'1.3.3_RA2_REGLA_DESPESA_LIQUID'!B15</f>
        <v>Nom EPE / Societat municipal / Fundació 3</v>
      </c>
      <c r="C39" s="1203"/>
      <c r="D39" s="1203"/>
      <c r="E39" s="1204"/>
      <c r="F39" s="344"/>
      <c r="G39" s="345"/>
    </row>
    <row r="40" spans="2:7" ht="12.75" customHeight="1">
      <c r="B40" s="1160" t="s">
        <v>931</v>
      </c>
      <c r="C40" s="1161"/>
      <c r="D40" s="1161"/>
      <c r="E40" s="1162"/>
      <c r="F40" s="252">
        <f>SUM(F34:F39)</f>
        <v>0</v>
      </c>
      <c r="G40" s="252">
        <f>SUM(G34:G39)</f>
        <v>0</v>
      </c>
    </row>
    <row r="41" spans="2:7" s="251" customFormat="1">
      <c r="B41" s="248"/>
      <c r="C41" s="249"/>
      <c r="D41" s="249"/>
      <c r="E41" s="250"/>
    </row>
    <row r="42" spans="2:7" s="251" customFormat="1" ht="25.5">
      <c r="B42" s="1166" t="s">
        <v>932</v>
      </c>
      <c r="C42" s="1167"/>
      <c r="D42" s="1167"/>
      <c r="E42" s="1168"/>
      <c r="F42" s="244" t="s">
        <v>905</v>
      </c>
      <c r="G42" s="245" t="s">
        <v>906</v>
      </c>
    </row>
    <row r="43" spans="2:7">
      <c r="B43" s="1169" t="s">
        <v>933</v>
      </c>
      <c r="C43" s="1170"/>
      <c r="D43" s="1170"/>
      <c r="E43" s="1171"/>
      <c r="F43" s="346"/>
      <c r="G43" s="291">
        <f>+G86</f>
        <v>0</v>
      </c>
    </row>
    <row r="44" spans="2:7">
      <c r="B44" s="1154" t="s">
        <v>934</v>
      </c>
      <c r="C44" s="1155"/>
      <c r="D44" s="1155"/>
      <c r="E44" s="1156"/>
      <c r="F44" s="347"/>
      <c r="G44" s="292">
        <f>+G92</f>
        <v>0</v>
      </c>
    </row>
    <row r="45" spans="2:7">
      <c r="B45" s="1154" t="s">
        <v>935</v>
      </c>
      <c r="C45" s="1155"/>
      <c r="D45" s="1155"/>
      <c r="E45" s="1156"/>
      <c r="F45" s="347"/>
      <c r="G45" s="292">
        <f>+G98</f>
        <v>0</v>
      </c>
    </row>
    <row r="46" spans="2:7">
      <c r="B46" s="1154" t="s">
        <v>936</v>
      </c>
      <c r="C46" s="1155"/>
      <c r="D46" s="1155"/>
      <c r="E46" s="1156"/>
      <c r="F46" s="774"/>
      <c r="G46" s="292">
        <f>+G104</f>
        <v>0</v>
      </c>
    </row>
    <row r="47" spans="2:7">
      <c r="B47" s="1157" t="s">
        <v>937</v>
      </c>
      <c r="C47" s="1158"/>
      <c r="D47" s="1158"/>
      <c r="E47" s="1159"/>
      <c r="F47" s="348"/>
      <c r="G47" s="293">
        <f>+G110</f>
        <v>0</v>
      </c>
    </row>
    <row r="48" spans="2:7">
      <c r="B48" s="1160" t="s">
        <v>938</v>
      </c>
      <c r="C48" s="1161"/>
      <c r="D48" s="1161"/>
      <c r="E48" s="1162"/>
      <c r="F48" s="252">
        <f>SUM(F43:F47)</f>
        <v>0</v>
      </c>
      <c r="G48" s="253">
        <f>SUM(G43:G47)</f>
        <v>0</v>
      </c>
    </row>
    <row r="49" spans="2:11" s="251" customFormat="1">
      <c r="B49" s="248"/>
      <c r="C49" s="249"/>
      <c r="D49" s="249"/>
      <c r="E49" s="250"/>
    </row>
    <row r="50" spans="2:11" s="251" customFormat="1" ht="25.5">
      <c r="B50" s="1166" t="s">
        <v>939</v>
      </c>
      <c r="C50" s="1167"/>
      <c r="D50" s="1167"/>
      <c r="E50" s="1168"/>
      <c r="F50" s="244" t="s">
        <v>905</v>
      </c>
      <c r="G50" s="245" t="s">
        <v>906</v>
      </c>
    </row>
    <row r="51" spans="2:11">
      <c r="B51" s="1179" t="s">
        <v>939</v>
      </c>
      <c r="C51" s="1180"/>
      <c r="D51" s="1180"/>
      <c r="E51" s="1181"/>
      <c r="F51" s="349"/>
      <c r="G51" s="294">
        <f>+F123+G123</f>
        <v>0</v>
      </c>
    </row>
    <row r="52" spans="2:11">
      <c r="B52" s="1160" t="s">
        <v>940</v>
      </c>
      <c r="C52" s="1161"/>
      <c r="D52" s="1161"/>
      <c r="E52" s="1162"/>
      <c r="F52" s="252">
        <f>SUM(F51:F51)</f>
        <v>0</v>
      </c>
      <c r="G52" s="252">
        <f>SUM(G51:G51)</f>
        <v>0</v>
      </c>
    </row>
    <row r="53" spans="2:11" s="251" customFormat="1">
      <c r="B53" s="248"/>
      <c r="E53" s="250"/>
      <c r="F53" s="249"/>
      <c r="G53" s="249"/>
    </row>
    <row r="54" spans="2:11">
      <c r="B54" s="1160" t="s">
        <v>941</v>
      </c>
      <c r="C54" s="1161"/>
      <c r="D54" s="1161"/>
      <c r="E54" s="1162"/>
      <c r="F54" s="252">
        <f>+F31-F40-F48-F52</f>
        <v>0</v>
      </c>
      <c r="G54" s="253">
        <f>+G31-G40-G48-G52</f>
        <v>0</v>
      </c>
    </row>
    <row r="55" spans="2:11" s="258" customFormat="1">
      <c r="B55" s="823"/>
      <c r="C55" s="257"/>
      <c r="D55" s="257"/>
    </row>
    <row r="56" spans="2:11" s="258" customFormat="1" ht="24" customHeight="1">
      <c r="B56" s="1166" t="s">
        <v>942</v>
      </c>
      <c r="C56" s="1167"/>
      <c r="D56" s="1167"/>
      <c r="E56" s="1168"/>
      <c r="F56" s="244" t="s">
        <v>943</v>
      </c>
      <c r="G56" s="244" t="s">
        <v>477</v>
      </c>
    </row>
    <row r="57" spans="2:11" s="258" customFormat="1">
      <c r="B57" s="1169" t="s">
        <v>944</v>
      </c>
      <c r="C57" s="1170"/>
      <c r="D57" s="1170"/>
      <c r="E57" s="1171"/>
      <c r="F57" s="295">
        <f>+'1.3.3_RA2_REGLA_DESPESA_LIQUID'!E8</f>
        <v>0</v>
      </c>
      <c r="G57" s="296">
        <f>+F54*(1+F57)</f>
        <v>0</v>
      </c>
    </row>
    <row r="58" spans="2:11" s="258" customFormat="1">
      <c r="B58" s="1157" t="s">
        <v>945</v>
      </c>
      <c r="C58" s="1158"/>
      <c r="D58" s="1158"/>
      <c r="E58" s="1158"/>
      <c r="F58" s="1159"/>
      <c r="G58" s="297">
        <f>+G135</f>
        <v>0</v>
      </c>
    </row>
    <row r="59" spans="2:11" s="258" customFormat="1">
      <c r="B59" s="1160" t="s">
        <v>946</v>
      </c>
      <c r="C59" s="1161"/>
      <c r="D59" s="1161"/>
      <c r="E59" s="1161"/>
      <c r="F59" s="1162"/>
      <c r="G59" s="252">
        <f>+G57+G58</f>
        <v>0</v>
      </c>
    </row>
    <row r="60" spans="2:11">
      <c r="F60" s="258"/>
      <c r="G60" s="258"/>
      <c r="H60" s="258"/>
      <c r="I60" s="258"/>
      <c r="J60" s="258"/>
      <c r="K60" s="258"/>
    </row>
    <row r="61" spans="2:11">
      <c r="B61" s="1160" t="s">
        <v>947</v>
      </c>
      <c r="C61" s="1161"/>
      <c r="D61" s="1161"/>
      <c r="E61" s="1161"/>
      <c r="F61" s="1162"/>
      <c r="G61" s="252">
        <f>+G59-G54</f>
        <v>0</v>
      </c>
      <c r="H61" s="258"/>
      <c r="I61" s="258"/>
      <c r="J61" s="258"/>
      <c r="K61" s="258"/>
    </row>
    <row r="62" spans="2:11">
      <c r="B62" s="256"/>
      <c r="F62" s="258"/>
      <c r="G62" s="258"/>
      <c r="H62" s="258"/>
      <c r="I62" s="258"/>
      <c r="J62" s="258"/>
      <c r="K62" s="258"/>
    </row>
    <row r="63" spans="2:11">
      <c r="B63" s="256"/>
      <c r="F63" s="258"/>
      <c r="G63" s="258"/>
      <c r="H63" s="258"/>
      <c r="I63" s="258"/>
      <c r="J63" s="258"/>
      <c r="K63" s="258"/>
    </row>
    <row r="64" spans="2:11">
      <c r="F64" s="258"/>
      <c r="G64" s="258"/>
      <c r="H64" s="258"/>
      <c r="I64" s="258"/>
      <c r="J64" s="258"/>
      <c r="K64" s="258"/>
    </row>
    <row r="65" spans="2:11" ht="15.75">
      <c r="B65" s="1151" t="s">
        <v>948</v>
      </c>
      <c r="C65" s="1151"/>
      <c r="D65" s="1151"/>
      <c r="E65" s="1151"/>
      <c r="F65" s="1151"/>
      <c r="G65" s="1151"/>
      <c r="H65" s="258"/>
      <c r="I65" s="258"/>
      <c r="J65" s="258"/>
      <c r="K65" s="258"/>
    </row>
    <row r="66" spans="2:11">
      <c r="F66" s="258"/>
      <c r="G66" s="258"/>
      <c r="H66" s="258"/>
      <c r="I66" s="258"/>
      <c r="J66" s="258"/>
      <c r="K66" s="258"/>
    </row>
    <row r="67" spans="2:11">
      <c r="B67" s="765" t="s">
        <v>949</v>
      </c>
      <c r="C67" s="207"/>
      <c r="D67" s="207"/>
      <c r="E67" s="207"/>
      <c r="F67" s="207"/>
      <c r="G67" s="207"/>
      <c r="H67" s="207"/>
      <c r="I67" s="207"/>
    </row>
    <row r="68" spans="2:11">
      <c r="B68" s="1101" t="s">
        <v>368</v>
      </c>
      <c r="C68" s="1101"/>
      <c r="D68" s="1101"/>
      <c r="E68" s="1101"/>
      <c r="F68" s="1101"/>
      <c r="G68" s="799" t="s">
        <v>509</v>
      </c>
      <c r="H68" s="207"/>
      <c r="I68" s="207"/>
    </row>
    <row r="69" spans="2:11">
      <c r="B69" s="1150"/>
      <c r="C69" s="1150"/>
      <c r="D69" s="1150"/>
      <c r="E69" s="1150"/>
      <c r="F69" s="1150"/>
      <c r="G69" s="351"/>
      <c r="H69" s="207"/>
      <c r="I69" s="207"/>
    </row>
    <row r="70" spans="2:11">
      <c r="B70" s="1148"/>
      <c r="C70" s="1148"/>
      <c r="D70" s="1148"/>
      <c r="E70" s="1148"/>
      <c r="F70" s="1148"/>
      <c r="G70" s="352"/>
      <c r="H70" s="207"/>
      <c r="I70" s="207"/>
    </row>
    <row r="71" spans="2:11">
      <c r="B71" s="1148"/>
      <c r="C71" s="1148"/>
      <c r="D71" s="1148"/>
      <c r="E71" s="1148"/>
      <c r="F71" s="1148"/>
      <c r="G71" s="352"/>
      <c r="H71" s="207"/>
      <c r="I71" s="207"/>
    </row>
    <row r="72" spans="2:11">
      <c r="B72" s="1148"/>
      <c r="C72" s="1148"/>
      <c r="D72" s="1148"/>
      <c r="E72" s="1148"/>
      <c r="F72" s="1148"/>
      <c r="G72" s="352"/>
      <c r="H72" s="207"/>
      <c r="I72" s="207"/>
    </row>
    <row r="73" spans="2:11">
      <c r="B73" s="1149"/>
      <c r="C73" s="1149"/>
      <c r="D73" s="1149"/>
      <c r="E73" s="1149"/>
      <c r="F73" s="1149"/>
      <c r="G73" s="353"/>
      <c r="H73" s="207"/>
      <c r="I73" s="207"/>
    </row>
    <row r="74" spans="2:11">
      <c r="B74" s="998" t="s">
        <v>369</v>
      </c>
      <c r="C74" s="999"/>
      <c r="D74" s="999"/>
      <c r="E74" s="999"/>
      <c r="F74" s="1000"/>
      <c r="G74" s="202">
        <f>SUM(G69:G73)</f>
        <v>0</v>
      </c>
      <c r="H74" s="207"/>
      <c r="I74" s="207"/>
    </row>
    <row r="75" spans="2:11">
      <c r="B75" s="207"/>
      <c r="C75" s="207"/>
      <c r="D75" s="207"/>
      <c r="E75" s="207"/>
      <c r="F75" s="207"/>
      <c r="G75" s="207"/>
      <c r="H75" s="207"/>
      <c r="I75" s="207"/>
    </row>
    <row r="76" spans="2:11">
      <c r="B76" s="207"/>
      <c r="C76" s="207"/>
      <c r="D76" s="207"/>
      <c r="E76" s="207"/>
      <c r="F76" s="207"/>
      <c r="G76" s="207"/>
      <c r="H76" s="207"/>
      <c r="I76" s="207"/>
    </row>
    <row r="77" spans="2:11">
      <c r="H77" s="258"/>
      <c r="I77" s="258"/>
      <c r="J77" s="258"/>
      <c r="K77" s="258"/>
    </row>
    <row r="78" spans="2:11" ht="15.75">
      <c r="B78" s="1151" t="s">
        <v>950</v>
      </c>
      <c r="C78" s="1151"/>
      <c r="D78" s="1151"/>
      <c r="E78" s="1151"/>
      <c r="F78" s="1151"/>
      <c r="G78" s="1151"/>
      <c r="H78" s="261"/>
      <c r="I78" s="261"/>
      <c r="J78" s="258"/>
      <c r="K78" s="258"/>
    </row>
    <row r="79" spans="2:11" ht="13.5" customHeight="1">
      <c r="B79" s="204"/>
      <c r="C79" s="204"/>
      <c r="H79" s="258"/>
      <c r="I79" s="258"/>
      <c r="J79" s="258"/>
      <c r="K79" s="258"/>
    </row>
    <row r="80" spans="2:11" s="265" customFormat="1" ht="38.25" customHeight="1">
      <c r="B80" s="264" t="s">
        <v>951</v>
      </c>
      <c r="C80" s="217" t="s">
        <v>854</v>
      </c>
      <c r="D80" s="217" t="s">
        <v>952</v>
      </c>
      <c r="E80" s="1152" t="s">
        <v>953</v>
      </c>
      <c r="F80" s="1153"/>
      <c r="G80" s="217" t="s">
        <v>954</v>
      </c>
    </row>
    <row r="81" spans="2:7">
      <c r="B81" s="354"/>
      <c r="C81" s="351"/>
      <c r="D81" s="351"/>
      <c r="E81" s="1150"/>
      <c r="F81" s="1150"/>
      <c r="G81" s="298">
        <f>+C81*D81/100</f>
        <v>0</v>
      </c>
    </row>
    <row r="82" spans="2:7">
      <c r="B82" s="355"/>
      <c r="C82" s="352"/>
      <c r="D82" s="352"/>
      <c r="E82" s="1148"/>
      <c r="F82" s="1148"/>
      <c r="G82" s="284">
        <f t="shared" ref="G82:G85" si="0">+C82*D82/100</f>
        <v>0</v>
      </c>
    </row>
    <row r="83" spans="2:7">
      <c r="B83" s="355"/>
      <c r="C83" s="352"/>
      <c r="D83" s="352"/>
      <c r="E83" s="1148"/>
      <c r="F83" s="1148"/>
      <c r="G83" s="284">
        <f t="shared" si="0"/>
        <v>0</v>
      </c>
    </row>
    <row r="84" spans="2:7">
      <c r="B84" s="355"/>
      <c r="C84" s="352"/>
      <c r="D84" s="352"/>
      <c r="E84" s="1148"/>
      <c r="F84" s="1148"/>
      <c r="G84" s="284">
        <f t="shared" si="0"/>
        <v>0</v>
      </c>
    </row>
    <row r="85" spans="2:7">
      <c r="B85" s="356"/>
      <c r="C85" s="353"/>
      <c r="D85" s="353"/>
      <c r="E85" s="1149"/>
      <c r="F85" s="1149"/>
      <c r="G85" s="299">
        <f t="shared" si="0"/>
        <v>0</v>
      </c>
    </row>
    <row r="86" spans="2:7" s="260" customFormat="1">
      <c r="B86" s="816" t="s">
        <v>955</v>
      </c>
      <c r="C86" s="263"/>
      <c r="D86" s="217"/>
      <c r="E86" s="1182"/>
      <c r="F86" s="1182"/>
      <c r="G86" s="263">
        <f>SUM(G81:G85)</f>
        <v>0</v>
      </c>
    </row>
    <row r="87" spans="2:7">
      <c r="B87" s="354"/>
      <c r="C87" s="351"/>
      <c r="D87" s="351"/>
      <c r="E87" s="1150"/>
      <c r="F87" s="1150"/>
      <c r="G87" s="298">
        <f>+C87*D87/100</f>
        <v>0</v>
      </c>
    </row>
    <row r="88" spans="2:7">
      <c r="B88" s="355"/>
      <c r="C88" s="352"/>
      <c r="D88" s="352"/>
      <c r="E88" s="1148"/>
      <c r="F88" s="1148"/>
      <c r="G88" s="284">
        <f t="shared" ref="G88:G91" si="1">+C88*D88/100</f>
        <v>0</v>
      </c>
    </row>
    <row r="89" spans="2:7">
      <c r="B89" s="355"/>
      <c r="C89" s="352"/>
      <c r="D89" s="352"/>
      <c r="E89" s="1148"/>
      <c r="F89" s="1148"/>
      <c r="G89" s="284">
        <f t="shared" si="1"/>
        <v>0</v>
      </c>
    </row>
    <row r="90" spans="2:7">
      <c r="B90" s="355"/>
      <c r="C90" s="352"/>
      <c r="D90" s="352"/>
      <c r="E90" s="1148"/>
      <c r="F90" s="1148"/>
      <c r="G90" s="284">
        <f t="shared" si="1"/>
        <v>0</v>
      </c>
    </row>
    <row r="91" spans="2:7">
      <c r="B91" s="356"/>
      <c r="C91" s="353"/>
      <c r="D91" s="353"/>
      <c r="E91" s="1149"/>
      <c r="F91" s="1149"/>
      <c r="G91" s="299">
        <f t="shared" si="1"/>
        <v>0</v>
      </c>
    </row>
    <row r="92" spans="2:7" s="260" customFormat="1">
      <c r="B92" s="816" t="s">
        <v>956</v>
      </c>
      <c r="C92" s="263"/>
      <c r="D92" s="217"/>
      <c r="E92" s="1182"/>
      <c r="F92" s="1182"/>
      <c r="G92" s="263">
        <f>SUM(G87:G91)</f>
        <v>0</v>
      </c>
    </row>
    <row r="93" spans="2:7">
      <c r="B93" s="354"/>
      <c r="C93" s="351"/>
      <c r="D93" s="351"/>
      <c r="E93" s="1150"/>
      <c r="F93" s="1150"/>
      <c r="G93" s="298">
        <f>+C93*D93/100</f>
        <v>0</v>
      </c>
    </row>
    <row r="94" spans="2:7">
      <c r="B94" s="355"/>
      <c r="C94" s="352"/>
      <c r="D94" s="352"/>
      <c r="E94" s="1148"/>
      <c r="F94" s="1148"/>
      <c r="G94" s="284">
        <f t="shared" ref="G94:G97" si="2">+C94*D94/100</f>
        <v>0</v>
      </c>
    </row>
    <row r="95" spans="2:7">
      <c r="B95" s="355"/>
      <c r="C95" s="352"/>
      <c r="D95" s="352"/>
      <c r="E95" s="1148"/>
      <c r="F95" s="1148"/>
      <c r="G95" s="284">
        <f t="shared" si="2"/>
        <v>0</v>
      </c>
    </row>
    <row r="96" spans="2:7">
      <c r="B96" s="355"/>
      <c r="C96" s="352"/>
      <c r="D96" s="352"/>
      <c r="E96" s="1148"/>
      <c r="F96" s="1148"/>
      <c r="G96" s="284">
        <f t="shared" si="2"/>
        <v>0</v>
      </c>
    </row>
    <row r="97" spans="2:7">
      <c r="B97" s="356"/>
      <c r="C97" s="353"/>
      <c r="D97" s="353"/>
      <c r="E97" s="1149"/>
      <c r="F97" s="1149"/>
      <c r="G97" s="299">
        <f t="shared" si="2"/>
        <v>0</v>
      </c>
    </row>
    <row r="98" spans="2:7" s="260" customFormat="1">
      <c r="B98" s="816" t="s">
        <v>957</v>
      </c>
      <c r="C98" s="263"/>
      <c r="D98" s="217"/>
      <c r="E98" s="1182"/>
      <c r="F98" s="1182"/>
      <c r="G98" s="263">
        <f>SUM(G93:G97)</f>
        <v>0</v>
      </c>
    </row>
    <row r="99" spans="2:7">
      <c r="B99" s="354"/>
      <c r="C99" s="351"/>
      <c r="D99" s="351"/>
      <c r="E99" s="1150"/>
      <c r="F99" s="1150"/>
      <c r="G99" s="298">
        <f>+C99*D99/100</f>
        <v>0</v>
      </c>
    </row>
    <row r="100" spans="2:7">
      <c r="B100" s="355"/>
      <c r="C100" s="352"/>
      <c r="D100" s="352"/>
      <c r="E100" s="1148"/>
      <c r="F100" s="1148"/>
      <c r="G100" s="284">
        <f t="shared" ref="G100:G103" si="3">+C100*D100/100</f>
        <v>0</v>
      </c>
    </row>
    <row r="101" spans="2:7">
      <c r="B101" s="355"/>
      <c r="C101" s="352"/>
      <c r="D101" s="352"/>
      <c r="E101" s="1148"/>
      <c r="F101" s="1148"/>
      <c r="G101" s="284">
        <f t="shared" si="3"/>
        <v>0</v>
      </c>
    </row>
    <row r="102" spans="2:7">
      <c r="B102" s="355"/>
      <c r="C102" s="352"/>
      <c r="D102" s="352"/>
      <c r="E102" s="1148"/>
      <c r="F102" s="1148"/>
      <c r="G102" s="284">
        <f t="shared" si="3"/>
        <v>0</v>
      </c>
    </row>
    <row r="103" spans="2:7">
      <c r="B103" s="356"/>
      <c r="C103" s="353"/>
      <c r="D103" s="353"/>
      <c r="E103" s="1149"/>
      <c r="F103" s="1149"/>
      <c r="G103" s="299">
        <f t="shared" si="3"/>
        <v>0</v>
      </c>
    </row>
    <row r="104" spans="2:7" s="260" customFormat="1">
      <c r="B104" s="816" t="s">
        <v>958</v>
      </c>
      <c r="C104" s="263"/>
      <c r="D104" s="217"/>
      <c r="E104" s="1182"/>
      <c r="F104" s="1182"/>
      <c r="G104" s="263">
        <f>SUM(G99:G103)</f>
        <v>0</v>
      </c>
    </row>
    <row r="105" spans="2:7">
      <c r="B105" s="354"/>
      <c r="C105" s="351"/>
      <c r="D105" s="351"/>
      <c r="E105" s="1150"/>
      <c r="F105" s="1150"/>
      <c r="G105" s="298">
        <f>+C105*D105/100</f>
        <v>0</v>
      </c>
    </row>
    <row r="106" spans="2:7">
      <c r="B106" s="355"/>
      <c r="C106" s="352"/>
      <c r="D106" s="352"/>
      <c r="E106" s="1148"/>
      <c r="F106" s="1148"/>
      <c r="G106" s="284">
        <f t="shared" ref="G106:G109" si="4">+C106*D106/100</f>
        <v>0</v>
      </c>
    </row>
    <row r="107" spans="2:7">
      <c r="B107" s="355"/>
      <c r="C107" s="352"/>
      <c r="D107" s="352"/>
      <c r="E107" s="1148"/>
      <c r="F107" s="1148"/>
      <c r="G107" s="284">
        <f t="shared" si="4"/>
        <v>0</v>
      </c>
    </row>
    <row r="108" spans="2:7">
      <c r="B108" s="355"/>
      <c r="C108" s="352"/>
      <c r="D108" s="352"/>
      <c r="E108" s="1148"/>
      <c r="F108" s="1148"/>
      <c r="G108" s="284">
        <f t="shared" si="4"/>
        <v>0</v>
      </c>
    </row>
    <row r="109" spans="2:7">
      <c r="B109" s="356"/>
      <c r="C109" s="353"/>
      <c r="D109" s="353"/>
      <c r="E109" s="1149"/>
      <c r="F109" s="1149"/>
      <c r="G109" s="299">
        <f t="shared" si="4"/>
        <v>0</v>
      </c>
    </row>
    <row r="110" spans="2:7" s="260" customFormat="1">
      <c r="B110" s="816" t="s">
        <v>959</v>
      </c>
      <c r="C110" s="263"/>
      <c r="D110" s="217"/>
      <c r="E110" s="1182"/>
      <c r="F110" s="1182"/>
      <c r="G110" s="263">
        <f>SUM(G105:G109)</f>
        <v>0</v>
      </c>
    </row>
    <row r="111" spans="2:7">
      <c r="B111" s="262" t="s">
        <v>369</v>
      </c>
      <c r="C111" s="202"/>
      <c r="D111" s="202"/>
      <c r="E111" s="1183"/>
      <c r="F111" s="1183"/>
      <c r="G111" s="263">
        <f>+G86+G92+G98+G110</f>
        <v>0</v>
      </c>
    </row>
    <row r="113" spans="2:7">
      <c r="B113" s="259"/>
    </row>
    <row r="115" spans="2:7" ht="15.75">
      <c r="B115" s="1151" t="s">
        <v>960</v>
      </c>
      <c r="C115" s="1151"/>
      <c r="D115" s="1151"/>
      <c r="E115" s="1151"/>
      <c r="F115" s="1151"/>
      <c r="G115" s="1151"/>
    </row>
    <row r="117" spans="2:7" ht="51">
      <c r="B117" s="1166" t="s">
        <v>961</v>
      </c>
      <c r="C117" s="1168"/>
      <c r="D117" s="244" t="s">
        <v>962</v>
      </c>
      <c r="E117" s="244" t="s">
        <v>963</v>
      </c>
      <c r="F117" s="244" t="s">
        <v>964</v>
      </c>
      <c r="G117" s="266" t="s">
        <v>965</v>
      </c>
    </row>
    <row r="118" spans="2:7">
      <c r="B118" s="1190"/>
      <c r="C118" s="1191"/>
      <c r="D118" s="357"/>
      <c r="E118" s="358"/>
      <c r="F118" s="352"/>
      <c r="G118" s="352"/>
    </row>
    <row r="119" spans="2:7">
      <c r="B119" s="1192"/>
      <c r="C119" s="1193"/>
      <c r="D119" s="359"/>
      <c r="E119" s="360"/>
      <c r="F119" s="352"/>
      <c r="G119" s="352"/>
    </row>
    <row r="120" spans="2:7">
      <c r="B120" s="814"/>
      <c r="C120" s="815"/>
      <c r="D120" s="359"/>
      <c r="E120" s="360"/>
      <c r="F120" s="352"/>
      <c r="G120" s="352"/>
    </row>
    <row r="121" spans="2:7">
      <c r="B121" s="814"/>
      <c r="C121" s="815"/>
      <c r="D121" s="359"/>
      <c r="E121" s="360"/>
      <c r="F121" s="352"/>
      <c r="G121" s="352"/>
    </row>
    <row r="122" spans="2:7">
      <c r="B122" s="1194"/>
      <c r="C122" s="1195"/>
      <c r="D122" s="361"/>
      <c r="E122" s="362"/>
      <c r="F122" s="352"/>
      <c r="G122" s="352"/>
    </row>
    <row r="123" spans="2:7">
      <c r="B123" s="1184" t="s">
        <v>369</v>
      </c>
      <c r="C123" s="1185"/>
      <c r="D123" s="1185"/>
      <c r="E123" s="1186"/>
      <c r="F123" s="252">
        <f>SUM(F118:F122)</f>
        <v>0</v>
      </c>
      <c r="G123" s="252">
        <f>SUM(G118:G122)</f>
        <v>0</v>
      </c>
    </row>
    <row r="127" spans="2:7" ht="15.75">
      <c r="B127" s="1151" t="s">
        <v>966</v>
      </c>
      <c r="C127" s="1151"/>
      <c r="D127" s="1151"/>
      <c r="E127" s="1151"/>
      <c r="F127" s="1151"/>
      <c r="G127" s="1151"/>
    </row>
    <row r="129" spans="2:7" ht="25.5">
      <c r="B129" s="1166" t="s">
        <v>967</v>
      </c>
      <c r="C129" s="1167"/>
      <c r="D129" s="1167"/>
      <c r="E129" s="1167"/>
      <c r="F129" s="1168"/>
      <c r="G129" s="266" t="s">
        <v>968</v>
      </c>
    </row>
    <row r="130" spans="2:7">
      <c r="B130" s="1190"/>
      <c r="C130" s="1196"/>
      <c r="D130" s="1196"/>
      <c r="E130" s="1196"/>
      <c r="F130" s="1191"/>
      <c r="G130" s="352"/>
    </row>
    <row r="131" spans="2:7">
      <c r="B131" s="1192"/>
      <c r="C131" s="1197"/>
      <c r="D131" s="1197"/>
      <c r="E131" s="1197"/>
      <c r="F131" s="1193"/>
      <c r="G131" s="352"/>
    </row>
    <row r="132" spans="2:7">
      <c r="B132" s="1187"/>
      <c r="C132" s="1188"/>
      <c r="D132" s="1188"/>
      <c r="E132" s="1188"/>
      <c r="F132" s="1189"/>
      <c r="G132" s="352"/>
    </row>
    <row r="133" spans="2:7">
      <c r="B133" s="1192"/>
      <c r="C133" s="1197"/>
      <c r="D133" s="1197"/>
      <c r="E133" s="1197"/>
      <c r="F133" s="1193"/>
      <c r="G133" s="352"/>
    </row>
    <row r="134" spans="2:7">
      <c r="B134" s="1194"/>
      <c r="C134" s="1198"/>
      <c r="D134" s="1198"/>
      <c r="E134" s="1198"/>
      <c r="F134" s="1195"/>
      <c r="G134" s="352"/>
    </row>
    <row r="135" spans="2:7">
      <c r="B135" s="1184" t="s">
        <v>369</v>
      </c>
      <c r="C135" s="1185"/>
      <c r="D135" s="1185"/>
      <c r="E135" s="1185"/>
      <c r="F135" s="1186"/>
      <c r="G135" s="252">
        <f>SUM(G130:G134)</f>
        <v>0</v>
      </c>
    </row>
  </sheetData>
  <mergeCells count="100">
    <mergeCell ref="B135:F135"/>
    <mergeCell ref="B118:C118"/>
    <mergeCell ref="B119:C119"/>
    <mergeCell ref="B122:C122"/>
    <mergeCell ref="B123:E123"/>
    <mergeCell ref="B127:G127"/>
    <mergeCell ref="B129:F129"/>
    <mergeCell ref="B130:F130"/>
    <mergeCell ref="B131:F131"/>
    <mergeCell ref="B132:F132"/>
    <mergeCell ref="B133:F133"/>
    <mergeCell ref="B134:F134"/>
    <mergeCell ref="B117:C117"/>
    <mergeCell ref="E96:F96"/>
    <mergeCell ref="E97:F97"/>
    <mergeCell ref="E98:F98"/>
    <mergeCell ref="E105:F105"/>
    <mergeCell ref="E106:F106"/>
    <mergeCell ref="E107:F107"/>
    <mergeCell ref="E108:F108"/>
    <mergeCell ref="E109:F109"/>
    <mergeCell ref="E110:F110"/>
    <mergeCell ref="E111:F111"/>
    <mergeCell ref="B115:G115"/>
    <mergeCell ref="E99:F99"/>
    <mergeCell ref="E100:F100"/>
    <mergeCell ref="E101:F101"/>
    <mergeCell ref="E102:F102"/>
    <mergeCell ref="E95:F95"/>
    <mergeCell ref="E84:F84"/>
    <mergeCell ref="E85:F85"/>
    <mergeCell ref="E86:F86"/>
    <mergeCell ref="E87:F87"/>
    <mergeCell ref="E88:F88"/>
    <mergeCell ref="E89:F89"/>
    <mergeCell ref="E90:F90"/>
    <mergeCell ref="E91:F91"/>
    <mergeCell ref="E92:F92"/>
    <mergeCell ref="E93:F93"/>
    <mergeCell ref="E94:F94"/>
    <mergeCell ref="E80:F80"/>
    <mergeCell ref="E81:F81"/>
    <mergeCell ref="E82:F82"/>
    <mergeCell ref="E83:F83"/>
    <mergeCell ref="B68:F68"/>
    <mergeCell ref="B69:F69"/>
    <mergeCell ref="B70:F70"/>
    <mergeCell ref="B71:F71"/>
    <mergeCell ref="B72:F72"/>
    <mergeCell ref="B73:F73"/>
    <mergeCell ref="B59:F59"/>
    <mergeCell ref="B61:F61"/>
    <mergeCell ref="B65:G65"/>
    <mergeCell ref="B74:F74"/>
    <mergeCell ref="B78:G78"/>
    <mergeCell ref="B58:F58"/>
    <mergeCell ref="B43:E43"/>
    <mergeCell ref="B44:E44"/>
    <mergeCell ref="B45:E45"/>
    <mergeCell ref="B47:E47"/>
    <mergeCell ref="B48:E48"/>
    <mergeCell ref="B50:E50"/>
    <mergeCell ref="B51:E51"/>
    <mergeCell ref="B52:E52"/>
    <mergeCell ref="B54:E54"/>
    <mergeCell ref="B56:E56"/>
    <mergeCell ref="B57:E57"/>
    <mergeCell ref="B46:E46"/>
    <mergeCell ref="B23:E23"/>
    <mergeCell ref="B24:E24"/>
    <mergeCell ref="B25:E25"/>
    <mergeCell ref="B42:E42"/>
    <mergeCell ref="B27:E27"/>
    <mergeCell ref="B28:E28"/>
    <mergeCell ref="B29:E29"/>
    <mergeCell ref="B31:E31"/>
    <mergeCell ref="B33:E33"/>
    <mergeCell ref="B34:E34"/>
    <mergeCell ref="B36:E36"/>
    <mergeCell ref="B37:E37"/>
    <mergeCell ref="B38:E38"/>
    <mergeCell ref="B39:E39"/>
    <mergeCell ref="B40:E40"/>
    <mergeCell ref="B35:E35"/>
    <mergeCell ref="E103:F103"/>
    <mergeCell ref="E104:F104"/>
    <mergeCell ref="B2:G2"/>
    <mergeCell ref="B4:G4"/>
    <mergeCell ref="B6:E6"/>
    <mergeCell ref="B7:E7"/>
    <mergeCell ref="B13:E13"/>
    <mergeCell ref="B26:E26"/>
    <mergeCell ref="B15:E15"/>
    <mergeCell ref="B16:E16"/>
    <mergeCell ref="B17:E17"/>
    <mergeCell ref="B18:E18"/>
    <mergeCell ref="B19:E19"/>
    <mergeCell ref="B20:E20"/>
    <mergeCell ref="B21:E21"/>
    <mergeCell ref="B22:E22"/>
  </mergeCells>
  <pageMargins left="0.39370078740157483" right="0.39370078740157483" top="0.39370078740157483" bottom="0.39370078740157483" header="0.51181102362204722" footer="0.51181102362204722"/>
  <pageSetup paperSize="8" scale="8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03"/>
  <sheetViews>
    <sheetView showGridLines="0" zoomScaleNormal="100" zoomScaleSheetLayoutView="90" workbookViewId="0">
      <selection activeCell="H22" sqref="H22"/>
    </sheetView>
  </sheetViews>
  <sheetFormatPr defaultColWidth="11.42578125" defaultRowHeight="12.75"/>
  <cols>
    <col min="1" max="1" width="4.140625" style="120" customWidth="1"/>
    <col min="2" max="2" width="38.140625" style="121" customWidth="1"/>
    <col min="3" max="10" width="18.140625" style="120" customWidth="1"/>
    <col min="11" max="11" width="4.7109375" style="120" customWidth="1"/>
    <col min="12" max="16384" width="11.42578125" style="120"/>
  </cols>
  <sheetData>
    <row r="2" spans="2:10" s="168" customFormat="1" ht="18.75" customHeight="1">
      <c r="B2" s="835" t="s">
        <v>350</v>
      </c>
      <c r="C2" s="835"/>
      <c r="D2" s="835"/>
      <c r="E2" s="835"/>
      <c r="F2" s="835"/>
      <c r="G2" s="835"/>
      <c r="H2" s="835"/>
      <c r="I2" s="835"/>
      <c r="J2" s="835"/>
    </row>
    <row r="3" spans="2:10" s="168" customFormat="1" ht="20.25">
      <c r="B3" s="850" t="s">
        <v>351</v>
      </c>
      <c r="C3" s="850"/>
      <c r="D3" s="850"/>
      <c r="E3" s="850"/>
      <c r="F3" s="850"/>
      <c r="G3" s="850"/>
      <c r="H3" s="850"/>
      <c r="I3" s="850"/>
      <c r="J3" s="850"/>
    </row>
    <row r="4" spans="2:10" s="168" customFormat="1">
      <c r="B4" s="656"/>
      <c r="C4" s="656"/>
      <c r="D4" s="656"/>
      <c r="E4" s="656"/>
      <c r="F4" s="656"/>
      <c r="G4" s="656"/>
      <c r="H4" s="656"/>
      <c r="I4" s="656"/>
      <c r="J4" s="656"/>
    </row>
    <row r="5" spans="2:10" s="168" customFormat="1" ht="13.5" thickBot="1">
      <c r="B5" s="656"/>
      <c r="C5" s="656"/>
      <c r="D5" s="656"/>
      <c r="E5" s="656"/>
      <c r="F5" s="656"/>
      <c r="G5" s="656"/>
      <c r="H5" s="656"/>
      <c r="I5" s="656"/>
      <c r="J5" s="656"/>
    </row>
    <row r="6" spans="2:10" s="570" customFormat="1" ht="26.25" thickBot="1">
      <c r="B6" s="851" t="s">
        <v>352</v>
      </c>
      <c r="C6" s="852"/>
      <c r="D6" s="571" t="s">
        <v>353</v>
      </c>
    </row>
    <row r="7" spans="2:10" s="168" customFormat="1">
      <c r="B7" s="853" t="s">
        <v>354</v>
      </c>
      <c r="C7" s="854"/>
      <c r="D7" s="661" t="s">
        <v>355</v>
      </c>
      <c r="E7" s="569"/>
      <c r="F7" s="569"/>
      <c r="G7" s="569"/>
      <c r="H7" s="569"/>
      <c r="I7" s="569"/>
      <c r="J7" s="569"/>
    </row>
    <row r="8" spans="2:10" s="168" customFormat="1">
      <c r="B8" s="855" t="s">
        <v>356</v>
      </c>
      <c r="C8" s="856"/>
      <c r="D8" s="662" t="s">
        <v>355</v>
      </c>
      <c r="E8" s="569"/>
      <c r="F8" s="569"/>
      <c r="G8" s="569"/>
      <c r="H8" s="569"/>
      <c r="I8" s="569"/>
      <c r="J8" s="569"/>
    </row>
    <row r="9" spans="2:10" s="168" customFormat="1">
      <c r="B9" s="855" t="s">
        <v>357</v>
      </c>
      <c r="C9" s="856"/>
      <c r="D9" s="662" t="s">
        <v>355</v>
      </c>
      <c r="E9" s="569"/>
      <c r="F9" s="569"/>
      <c r="G9" s="569"/>
      <c r="H9" s="569"/>
      <c r="I9" s="569"/>
      <c r="J9" s="569"/>
    </row>
    <row r="10" spans="2:10" s="168" customFormat="1">
      <c r="B10" s="855" t="s">
        <v>358</v>
      </c>
      <c r="C10" s="856"/>
      <c r="D10" s="662" t="s">
        <v>355</v>
      </c>
      <c r="E10" s="569"/>
      <c r="F10" s="569"/>
      <c r="G10" s="569"/>
      <c r="H10" s="569"/>
      <c r="I10" s="569"/>
      <c r="J10" s="569"/>
    </row>
    <row r="11" spans="2:10" s="168" customFormat="1">
      <c r="B11" s="855" t="s">
        <v>359</v>
      </c>
      <c r="C11" s="856"/>
      <c r="D11" s="662" t="s">
        <v>360</v>
      </c>
      <c r="E11" s="569"/>
      <c r="F11" s="569"/>
      <c r="G11" s="569"/>
      <c r="H11" s="569"/>
      <c r="I11" s="569"/>
      <c r="J11" s="569"/>
    </row>
    <row r="12" spans="2:10" s="168" customFormat="1">
      <c r="B12" s="855" t="s">
        <v>361</v>
      </c>
      <c r="C12" s="856"/>
      <c r="D12" s="662" t="s">
        <v>360</v>
      </c>
      <c r="E12" s="569"/>
      <c r="F12" s="569"/>
      <c r="G12" s="569"/>
      <c r="H12" s="569"/>
      <c r="I12" s="569"/>
      <c r="J12" s="569"/>
    </row>
    <row r="13" spans="2:10" s="168" customFormat="1" ht="13.5" thickBot="1">
      <c r="B13" s="845" t="s">
        <v>362</v>
      </c>
      <c r="C13" s="846"/>
      <c r="D13" s="663" t="s">
        <v>360</v>
      </c>
      <c r="E13" s="569"/>
      <c r="F13" s="569"/>
      <c r="G13" s="569"/>
      <c r="H13" s="569"/>
      <c r="I13" s="569"/>
      <c r="J13" s="569"/>
    </row>
    <row r="14" spans="2:10" s="168" customFormat="1">
      <c r="B14" s="569"/>
      <c r="C14" s="569"/>
      <c r="D14" s="569"/>
      <c r="E14" s="569"/>
      <c r="F14" s="569"/>
      <c r="G14" s="569"/>
      <c r="H14" s="569"/>
      <c r="I14" s="569"/>
      <c r="J14" s="569"/>
    </row>
    <row r="15" spans="2:10" ht="13.5" thickBot="1"/>
    <row r="16" spans="2:10" s="119" customFormat="1" ht="44.25" customHeight="1">
      <c r="B16" s="857" t="s">
        <v>363</v>
      </c>
      <c r="C16" s="117" t="s">
        <v>364</v>
      </c>
      <c r="D16" s="117" t="s">
        <v>365</v>
      </c>
      <c r="E16" s="118" t="s">
        <v>366</v>
      </c>
      <c r="F16" s="371"/>
    </row>
    <row r="17" spans="2:10" ht="36" customHeight="1" thickBot="1">
      <c r="B17" s="858"/>
      <c r="C17" s="648">
        <f>+J31</f>
        <v>0</v>
      </c>
      <c r="D17" s="648">
        <f>+J48</f>
        <v>0</v>
      </c>
      <c r="E17" s="579">
        <f>IF(D17=0,0,C17/D17)</f>
        <v>0</v>
      </c>
      <c r="F17" s="520"/>
    </row>
    <row r="20" spans="2:10">
      <c r="B20" s="659" t="s">
        <v>367</v>
      </c>
    </row>
    <row r="21" spans="2:10" ht="13.5" thickBot="1"/>
    <row r="22" spans="2:10" s="124" customFormat="1" ht="39" thickBot="1">
      <c r="B22" s="576" t="s">
        <v>368</v>
      </c>
      <c r="C22" s="577" t="str">
        <f>+B7</f>
        <v>Nom entitat local</v>
      </c>
      <c r="D22" s="577" t="str">
        <f>+B8</f>
        <v>Nom Organisme autònom / Consorci adscrit 1</v>
      </c>
      <c r="E22" s="577" t="str">
        <f>+B9</f>
        <v>Nom Organisme autònom / Consorci adscrit 2</v>
      </c>
      <c r="F22" s="577" t="str">
        <f>+B10</f>
        <v>Nom Organisme autònom / Consorci adscrit 3</v>
      </c>
      <c r="G22" s="577" t="str">
        <f>+B11</f>
        <v>Nom EPE / Societat municipal / Fundació 1</v>
      </c>
      <c r="H22" s="577" t="str">
        <f>+B12</f>
        <v>Nom EPE / Societat municipal / Fundació 2</v>
      </c>
      <c r="I22" s="577" t="str">
        <f>+B13</f>
        <v>Nom EPE / Societat municipal / Fundació 3</v>
      </c>
      <c r="J22" s="578" t="s">
        <v>369</v>
      </c>
    </row>
    <row r="23" spans="2:10">
      <c r="B23" s="373" t="s">
        <v>370</v>
      </c>
      <c r="C23" s="374">
        <f t="shared" ref="C23:I23" si="0">SUM(C24:C26)</f>
        <v>0</v>
      </c>
      <c r="D23" s="374">
        <f t="shared" si="0"/>
        <v>0</v>
      </c>
      <c r="E23" s="374">
        <f t="shared" si="0"/>
        <v>0</v>
      </c>
      <c r="F23" s="374">
        <f t="shared" si="0"/>
        <v>0</v>
      </c>
      <c r="G23" s="374">
        <f t="shared" si="0"/>
        <v>0</v>
      </c>
      <c r="H23" s="374">
        <f t="shared" si="0"/>
        <v>0</v>
      </c>
      <c r="I23" s="374">
        <f t="shared" si="0"/>
        <v>0</v>
      </c>
      <c r="J23" s="649">
        <f t="shared" ref="J23:J30" si="1">SUM(C23:I23)</f>
        <v>0</v>
      </c>
    </row>
    <row r="24" spans="2:10" s="125" customFormat="1">
      <c r="B24" s="375" t="s">
        <v>371</v>
      </c>
      <c r="C24" s="381"/>
      <c r="D24" s="381"/>
      <c r="E24" s="381"/>
      <c r="F24" s="381"/>
      <c r="G24" s="381"/>
      <c r="H24" s="381"/>
      <c r="I24" s="381"/>
      <c r="J24" s="650">
        <f t="shared" si="1"/>
        <v>0</v>
      </c>
    </row>
    <row r="25" spans="2:10" s="125" customFormat="1">
      <c r="B25" s="375" t="s">
        <v>372</v>
      </c>
      <c r="C25" s="381"/>
      <c r="D25" s="381"/>
      <c r="E25" s="381"/>
      <c r="F25" s="381"/>
      <c r="G25" s="381"/>
      <c r="H25" s="381"/>
      <c r="I25" s="381"/>
      <c r="J25" s="650">
        <f t="shared" si="1"/>
        <v>0</v>
      </c>
    </row>
    <row r="26" spans="2:10" s="125" customFormat="1">
      <c r="B26" s="376" t="s">
        <v>373</v>
      </c>
      <c r="C26" s="382"/>
      <c r="D26" s="382"/>
      <c r="E26" s="382"/>
      <c r="F26" s="382"/>
      <c r="G26" s="382"/>
      <c r="H26" s="382"/>
      <c r="I26" s="382"/>
      <c r="J26" s="651">
        <f t="shared" si="1"/>
        <v>0</v>
      </c>
    </row>
    <row r="27" spans="2:10" ht="25.5">
      <c r="B27" s="126" t="s">
        <v>374</v>
      </c>
      <c r="C27" s="525"/>
      <c r="D27" s="525"/>
      <c r="E27" s="525"/>
      <c r="F27" s="525"/>
      <c r="G27" s="525"/>
      <c r="H27" s="525"/>
      <c r="I27" s="525"/>
      <c r="J27" s="652">
        <f t="shared" si="1"/>
        <v>0</v>
      </c>
    </row>
    <row r="28" spans="2:10">
      <c r="B28" s="377" t="s">
        <v>375</v>
      </c>
      <c r="C28" s="378">
        <f>+C29-C30</f>
        <v>0</v>
      </c>
      <c r="D28" s="378">
        <f t="shared" ref="D28:I28" si="2">+D29-D30</f>
        <v>0</v>
      </c>
      <c r="E28" s="378">
        <f t="shared" si="2"/>
        <v>0</v>
      </c>
      <c r="F28" s="378">
        <f t="shared" si="2"/>
        <v>0</v>
      </c>
      <c r="G28" s="378">
        <f t="shared" si="2"/>
        <v>0</v>
      </c>
      <c r="H28" s="378">
        <f t="shared" si="2"/>
        <v>0</v>
      </c>
      <c r="I28" s="378">
        <f t="shared" si="2"/>
        <v>0</v>
      </c>
      <c r="J28" s="654">
        <f t="shared" si="1"/>
        <v>0</v>
      </c>
    </row>
    <row r="29" spans="2:10" ht="25.5">
      <c r="B29" s="375" t="s">
        <v>376</v>
      </c>
      <c r="C29" s="526"/>
      <c r="D29" s="526"/>
      <c r="E29" s="526"/>
      <c r="F29" s="526"/>
      <c r="G29" s="526"/>
      <c r="H29" s="526"/>
      <c r="I29" s="526"/>
      <c r="J29" s="650">
        <f t="shared" si="1"/>
        <v>0</v>
      </c>
    </row>
    <row r="30" spans="2:10" ht="26.25" thickBot="1">
      <c r="B30" s="655" t="s">
        <v>377</v>
      </c>
      <c r="C30" s="527"/>
      <c r="D30" s="527"/>
      <c r="E30" s="527"/>
      <c r="F30" s="527"/>
      <c r="G30" s="527"/>
      <c r="H30" s="527"/>
      <c r="I30" s="527"/>
      <c r="J30" s="653">
        <f t="shared" si="1"/>
        <v>0</v>
      </c>
    </row>
    <row r="31" spans="2:10" ht="13.5" thickBot="1">
      <c r="B31" s="127" t="s">
        <v>369</v>
      </c>
      <c r="C31" s="128">
        <f>+C23+C27+C28</f>
        <v>0</v>
      </c>
      <c r="D31" s="128">
        <f t="shared" ref="D31:J31" si="3">+D23+D27+D28</f>
        <v>0</v>
      </c>
      <c r="E31" s="128">
        <f t="shared" si="3"/>
        <v>0</v>
      </c>
      <c r="F31" s="128">
        <f t="shared" si="3"/>
        <v>0</v>
      </c>
      <c r="G31" s="128">
        <f t="shared" si="3"/>
        <v>0</v>
      </c>
      <c r="H31" s="128">
        <f t="shared" si="3"/>
        <v>0</v>
      </c>
      <c r="I31" s="128">
        <f t="shared" si="3"/>
        <v>0</v>
      </c>
      <c r="J31" s="129">
        <f t="shared" si="3"/>
        <v>0</v>
      </c>
    </row>
    <row r="34" spans="2:10">
      <c r="B34" s="660" t="s">
        <v>378</v>
      </c>
    </row>
    <row r="35" spans="2:10" ht="13.5" thickBot="1"/>
    <row r="36" spans="2:10" ht="39" thickBot="1">
      <c r="B36" s="576" t="s">
        <v>368</v>
      </c>
      <c r="C36" s="577" t="str">
        <f t="shared" ref="C36:I36" si="4">+C22</f>
        <v>Nom entitat local</v>
      </c>
      <c r="D36" s="577" t="str">
        <f t="shared" si="4"/>
        <v>Nom Organisme autònom / Consorci adscrit 1</v>
      </c>
      <c r="E36" s="577" t="str">
        <f t="shared" si="4"/>
        <v>Nom Organisme autònom / Consorci adscrit 2</v>
      </c>
      <c r="F36" s="577" t="str">
        <f t="shared" si="4"/>
        <v>Nom Organisme autònom / Consorci adscrit 3</v>
      </c>
      <c r="G36" s="577" t="str">
        <f t="shared" si="4"/>
        <v>Nom EPE / Societat municipal / Fundació 1</v>
      </c>
      <c r="H36" s="577" t="str">
        <f t="shared" si="4"/>
        <v>Nom EPE / Societat municipal / Fundació 2</v>
      </c>
      <c r="I36" s="577" t="str">
        <f t="shared" si="4"/>
        <v>Nom EPE / Societat municipal / Fundació 3</v>
      </c>
      <c r="J36" s="578" t="s">
        <v>369</v>
      </c>
    </row>
    <row r="37" spans="2:10">
      <c r="B37" s="130" t="s">
        <v>379</v>
      </c>
      <c r="C37" s="528"/>
      <c r="D37" s="528"/>
      <c r="E37" s="528"/>
      <c r="F37" s="528"/>
      <c r="G37" s="559"/>
      <c r="H37" s="559"/>
      <c r="I37" s="559"/>
      <c r="J37" s="657">
        <f t="shared" ref="J37:J47" si="5">SUM(C37:I37)</f>
        <v>0</v>
      </c>
    </row>
    <row r="38" spans="2:10" ht="25.5">
      <c r="B38" s="377" t="s">
        <v>380</v>
      </c>
      <c r="C38" s="378">
        <f>SUM(C39:C41)</f>
        <v>0</v>
      </c>
      <c r="D38" s="378">
        <f>SUM(D39:D41)</f>
        <v>0</v>
      </c>
      <c r="E38" s="378">
        <f>SUM(E39:E41)</f>
        <v>0</v>
      </c>
      <c r="F38" s="378">
        <f>SUM(F39:F41)</f>
        <v>0</v>
      </c>
      <c r="G38" s="560"/>
      <c r="H38" s="560"/>
      <c r="I38" s="560"/>
      <c r="J38" s="654">
        <f t="shared" si="5"/>
        <v>0</v>
      </c>
    </row>
    <row r="39" spans="2:10" s="125" customFormat="1">
      <c r="B39" s="375" t="s">
        <v>381</v>
      </c>
      <c r="C39" s="381"/>
      <c r="D39" s="381"/>
      <c r="E39" s="381"/>
      <c r="F39" s="381"/>
      <c r="G39" s="561"/>
      <c r="H39" s="561"/>
      <c r="I39" s="561"/>
      <c r="J39" s="650">
        <f t="shared" si="5"/>
        <v>0</v>
      </c>
    </row>
    <row r="40" spans="2:10" s="125" customFormat="1" ht="25.5">
      <c r="B40" s="375" t="s">
        <v>382</v>
      </c>
      <c r="C40" s="381"/>
      <c r="D40" s="381"/>
      <c r="E40" s="381"/>
      <c r="F40" s="381"/>
      <c r="G40" s="561"/>
      <c r="H40" s="561"/>
      <c r="I40" s="561"/>
      <c r="J40" s="650">
        <f t="shared" si="5"/>
        <v>0</v>
      </c>
    </row>
    <row r="41" spans="2:10" s="125" customFormat="1">
      <c r="B41" s="376" t="s">
        <v>383</v>
      </c>
      <c r="C41" s="382"/>
      <c r="D41" s="382"/>
      <c r="E41" s="382"/>
      <c r="F41" s="382"/>
      <c r="G41" s="562"/>
      <c r="H41" s="562"/>
      <c r="I41" s="562"/>
      <c r="J41" s="651">
        <f t="shared" si="5"/>
        <v>0</v>
      </c>
    </row>
    <row r="42" spans="2:10">
      <c r="B42" s="377" t="s">
        <v>384</v>
      </c>
      <c r="C42" s="560"/>
      <c r="D42" s="560"/>
      <c r="E42" s="560"/>
      <c r="F42" s="560"/>
      <c r="G42" s="378">
        <f>SUM(G43:G46)</f>
        <v>0</v>
      </c>
      <c r="H42" s="379">
        <f>SUM(H43:H46)</f>
        <v>0</v>
      </c>
      <c r="I42" s="378">
        <f>SUM(I43:I46)</f>
        <v>0</v>
      </c>
      <c r="J42" s="654">
        <f t="shared" si="5"/>
        <v>0</v>
      </c>
    </row>
    <row r="43" spans="2:10" s="125" customFormat="1">
      <c r="B43" s="375" t="s">
        <v>385</v>
      </c>
      <c r="C43" s="561"/>
      <c r="D43" s="561"/>
      <c r="E43" s="561"/>
      <c r="F43" s="561"/>
      <c r="G43" s="381"/>
      <c r="H43" s="381"/>
      <c r="I43" s="381"/>
      <c r="J43" s="650">
        <f t="shared" si="5"/>
        <v>0</v>
      </c>
    </row>
    <row r="44" spans="2:10" s="125" customFormat="1" ht="25.5">
      <c r="B44" s="375" t="s">
        <v>386</v>
      </c>
      <c r="C44" s="561"/>
      <c r="D44" s="561"/>
      <c r="E44" s="561"/>
      <c r="F44" s="561"/>
      <c r="G44" s="381"/>
      <c r="H44" s="381"/>
      <c r="I44" s="381"/>
      <c r="J44" s="650">
        <f t="shared" si="5"/>
        <v>0</v>
      </c>
    </row>
    <row r="45" spans="2:10" s="125" customFormat="1">
      <c r="B45" s="375" t="s">
        <v>387</v>
      </c>
      <c r="C45" s="561"/>
      <c r="D45" s="561"/>
      <c r="E45" s="561"/>
      <c r="F45" s="561"/>
      <c r="G45" s="381"/>
      <c r="H45" s="381"/>
      <c r="I45" s="381"/>
      <c r="J45" s="650">
        <f t="shared" si="5"/>
        <v>0</v>
      </c>
    </row>
    <row r="46" spans="2:10" s="125" customFormat="1">
      <c r="B46" s="376" t="s">
        <v>388</v>
      </c>
      <c r="C46" s="562"/>
      <c r="D46" s="562"/>
      <c r="E46" s="562"/>
      <c r="F46" s="562"/>
      <c r="G46" s="382"/>
      <c r="H46" s="382"/>
      <c r="I46" s="382"/>
      <c r="J46" s="651">
        <f t="shared" si="5"/>
        <v>0</v>
      </c>
    </row>
    <row r="47" spans="2:10" ht="26.25" thickBot="1">
      <c r="B47" s="131" t="s">
        <v>389</v>
      </c>
      <c r="C47" s="133">
        <f>+F58</f>
        <v>0</v>
      </c>
      <c r="D47" s="133">
        <f>+F65</f>
        <v>0</v>
      </c>
      <c r="E47" s="133">
        <f>+F72</f>
        <v>0</v>
      </c>
      <c r="F47" s="133">
        <f>+F79</f>
        <v>0</v>
      </c>
      <c r="G47" s="132">
        <f>+F86</f>
        <v>0</v>
      </c>
      <c r="H47" s="133">
        <f>+F93</f>
        <v>0</v>
      </c>
      <c r="I47" s="132">
        <f>+F100</f>
        <v>0</v>
      </c>
      <c r="J47" s="658">
        <f t="shared" si="5"/>
        <v>0</v>
      </c>
    </row>
    <row r="48" spans="2:10" ht="13.5" thickBot="1">
      <c r="B48" s="127" t="s">
        <v>369</v>
      </c>
      <c r="C48" s="128">
        <f>+C37-C38+C42-C47</f>
        <v>0</v>
      </c>
      <c r="D48" s="128">
        <f t="shared" ref="D48:I48" si="6">+D37-D38+D42-D47</f>
        <v>0</v>
      </c>
      <c r="E48" s="128">
        <f t="shared" si="6"/>
        <v>0</v>
      </c>
      <c r="F48" s="128">
        <f t="shared" si="6"/>
        <v>0</v>
      </c>
      <c r="G48" s="128">
        <f t="shared" si="6"/>
        <v>0</v>
      </c>
      <c r="H48" s="128">
        <f t="shared" si="6"/>
        <v>0</v>
      </c>
      <c r="I48" s="128">
        <f t="shared" si="6"/>
        <v>0</v>
      </c>
      <c r="J48" s="129">
        <f>+J37-J38+J42-J47</f>
        <v>0</v>
      </c>
    </row>
    <row r="49" spans="2:10" s="136" customFormat="1">
      <c r="B49" s="134"/>
      <c r="C49" s="135"/>
      <c r="D49" s="135"/>
      <c r="E49" s="135"/>
      <c r="F49" s="135"/>
      <c r="G49" s="135"/>
      <c r="H49" s="135"/>
      <c r="I49" s="135"/>
      <c r="J49" s="135"/>
    </row>
    <row r="50" spans="2:10" ht="13.5" thickBot="1">
      <c r="B50" s="524" t="s">
        <v>390</v>
      </c>
      <c r="C50" s="168"/>
      <c r="D50" s="138"/>
      <c r="E50" s="138"/>
      <c r="F50" s="138"/>
      <c r="G50" s="139"/>
      <c r="H50" s="140"/>
    </row>
    <row r="51" spans="2:10" ht="26.25" thickBot="1">
      <c r="B51" s="580" t="s">
        <v>391</v>
      </c>
      <c r="C51" s="847" t="s">
        <v>392</v>
      </c>
      <c r="D51" s="848"/>
      <c r="E51" s="849"/>
      <c r="F51" s="558" t="s">
        <v>393</v>
      </c>
      <c r="G51" s="141"/>
      <c r="H51" s="140"/>
    </row>
    <row r="52" spans="2:10" ht="15" customHeight="1">
      <c r="B52" s="583" t="str">
        <f>+B7</f>
        <v>Nom entitat local</v>
      </c>
      <c r="C52" s="842" t="str">
        <f>+B8</f>
        <v>Nom Organisme autònom / Consorci adscrit 1</v>
      </c>
      <c r="D52" s="843"/>
      <c r="E52" s="844"/>
      <c r="F52" s="543"/>
      <c r="G52" s="142"/>
      <c r="H52" s="140"/>
    </row>
    <row r="53" spans="2:10" ht="15" customHeight="1">
      <c r="B53" s="582"/>
      <c r="C53" s="836" t="str">
        <f>+B9</f>
        <v>Nom Organisme autònom / Consorci adscrit 2</v>
      </c>
      <c r="D53" s="837"/>
      <c r="E53" s="838"/>
      <c r="F53" s="534"/>
      <c r="G53" s="142"/>
      <c r="H53" s="140"/>
    </row>
    <row r="54" spans="2:10" ht="12.75" customHeight="1">
      <c r="B54" s="582"/>
      <c r="C54" s="836" t="str">
        <f t="shared" ref="C54:C57" si="7">+B10</f>
        <v>Nom Organisme autònom / Consorci adscrit 3</v>
      </c>
      <c r="D54" s="837"/>
      <c r="E54" s="838"/>
      <c r="F54" s="534"/>
      <c r="G54" s="142"/>
      <c r="H54" s="140"/>
    </row>
    <row r="55" spans="2:10" ht="12.75" customHeight="1">
      <c r="B55" s="582"/>
      <c r="C55" s="836" t="str">
        <f t="shared" si="7"/>
        <v>Nom EPE / Societat municipal / Fundació 1</v>
      </c>
      <c r="D55" s="837"/>
      <c r="E55" s="838"/>
      <c r="F55" s="534"/>
      <c r="G55" s="142"/>
      <c r="H55" s="140"/>
    </row>
    <row r="56" spans="2:10" ht="12.75" customHeight="1">
      <c r="B56" s="582"/>
      <c r="C56" s="836" t="str">
        <f t="shared" si="7"/>
        <v>Nom EPE / Societat municipal / Fundació 2</v>
      </c>
      <c r="D56" s="837"/>
      <c r="E56" s="838"/>
      <c r="F56" s="534"/>
      <c r="G56" s="142"/>
      <c r="H56" s="140"/>
    </row>
    <row r="57" spans="2:10" ht="12.75" customHeight="1">
      <c r="B57" s="582"/>
      <c r="C57" s="839" t="str">
        <f t="shared" si="7"/>
        <v>Nom EPE / Societat municipal / Fundació 3</v>
      </c>
      <c r="D57" s="840"/>
      <c r="E57" s="841"/>
      <c r="F57" s="572"/>
      <c r="G57" s="142"/>
      <c r="H57" s="140"/>
    </row>
    <row r="58" spans="2:10" ht="13.5" thickBot="1">
      <c r="B58" s="829" t="s">
        <v>394</v>
      </c>
      <c r="C58" s="830"/>
      <c r="D58" s="830"/>
      <c r="E58" s="831"/>
      <c r="F58" s="568">
        <f>SUM(F52:F57)</f>
        <v>0</v>
      </c>
      <c r="G58" s="142"/>
      <c r="H58" s="140"/>
    </row>
    <row r="59" spans="2:10" ht="25.5">
      <c r="B59" s="583" t="str">
        <f>+B8</f>
        <v>Nom Organisme autònom / Consorci adscrit 1</v>
      </c>
      <c r="C59" s="842" t="str">
        <f>+B7</f>
        <v>Nom entitat local</v>
      </c>
      <c r="D59" s="843"/>
      <c r="E59" s="844"/>
      <c r="F59" s="543"/>
      <c r="G59" s="142"/>
      <c r="H59" s="140"/>
    </row>
    <row r="60" spans="2:10" ht="12.75" customHeight="1">
      <c r="B60" s="582"/>
      <c r="C60" s="836" t="str">
        <f>+B9</f>
        <v>Nom Organisme autònom / Consorci adscrit 2</v>
      </c>
      <c r="D60" s="837"/>
      <c r="E60" s="838"/>
      <c r="F60" s="534"/>
      <c r="G60" s="142"/>
      <c r="H60" s="140"/>
    </row>
    <row r="61" spans="2:10" ht="12.75" customHeight="1">
      <c r="B61" s="582"/>
      <c r="C61" s="836" t="str">
        <f t="shared" ref="C61:C64" si="8">+B10</f>
        <v>Nom Organisme autònom / Consorci adscrit 3</v>
      </c>
      <c r="D61" s="837"/>
      <c r="E61" s="838"/>
      <c r="F61" s="534"/>
      <c r="G61" s="142"/>
      <c r="H61" s="140"/>
    </row>
    <row r="62" spans="2:10" ht="12.75" customHeight="1">
      <c r="B62" s="582"/>
      <c r="C62" s="836" t="str">
        <f t="shared" si="8"/>
        <v>Nom EPE / Societat municipal / Fundació 1</v>
      </c>
      <c r="D62" s="837"/>
      <c r="E62" s="838"/>
      <c r="F62" s="534"/>
      <c r="G62" s="142"/>
      <c r="H62" s="140"/>
    </row>
    <row r="63" spans="2:10" ht="12.75" customHeight="1">
      <c r="B63" s="582"/>
      <c r="C63" s="836" t="str">
        <f t="shared" si="8"/>
        <v>Nom EPE / Societat municipal / Fundació 2</v>
      </c>
      <c r="D63" s="837"/>
      <c r="E63" s="838"/>
      <c r="F63" s="534"/>
      <c r="G63" s="142"/>
      <c r="H63" s="140"/>
    </row>
    <row r="64" spans="2:10" ht="12.75" customHeight="1">
      <c r="B64" s="582"/>
      <c r="C64" s="839" t="str">
        <f t="shared" si="8"/>
        <v>Nom EPE / Societat municipal / Fundació 3</v>
      </c>
      <c r="D64" s="840"/>
      <c r="E64" s="841"/>
      <c r="F64" s="572"/>
      <c r="G64" s="142"/>
      <c r="H64" s="140"/>
    </row>
    <row r="65" spans="2:8" ht="13.5" thickBot="1">
      <c r="B65" s="829" t="s">
        <v>394</v>
      </c>
      <c r="C65" s="830"/>
      <c r="D65" s="830"/>
      <c r="E65" s="831"/>
      <c r="F65" s="568">
        <f>SUM(F59:F64)</f>
        <v>0</v>
      </c>
      <c r="G65" s="142"/>
      <c r="H65" s="140"/>
    </row>
    <row r="66" spans="2:8" ht="25.5">
      <c r="B66" s="581" t="str">
        <f>+B9</f>
        <v>Nom Organisme autònom / Consorci adscrit 2</v>
      </c>
      <c r="C66" s="842" t="str">
        <f>+B7</f>
        <v>Nom entitat local</v>
      </c>
      <c r="D66" s="843"/>
      <c r="E66" s="844"/>
      <c r="F66" s="531"/>
      <c r="G66" s="142"/>
      <c r="H66" s="140"/>
    </row>
    <row r="67" spans="2:8" ht="12.75" customHeight="1">
      <c r="B67" s="582"/>
      <c r="C67" s="836" t="str">
        <f>+B8</f>
        <v>Nom Organisme autònom / Consorci adscrit 1</v>
      </c>
      <c r="D67" s="837"/>
      <c r="E67" s="838"/>
      <c r="F67" s="534"/>
      <c r="G67" s="142"/>
      <c r="H67" s="140"/>
    </row>
    <row r="68" spans="2:8" ht="12.75" customHeight="1">
      <c r="B68" s="582"/>
      <c r="C68" s="836" t="str">
        <f>+B10</f>
        <v>Nom Organisme autònom / Consorci adscrit 3</v>
      </c>
      <c r="D68" s="837"/>
      <c r="E68" s="838"/>
      <c r="F68" s="534"/>
      <c r="G68" s="142"/>
      <c r="H68" s="140"/>
    </row>
    <row r="69" spans="2:8" ht="12.75" customHeight="1">
      <c r="B69" s="582"/>
      <c r="C69" s="836" t="str">
        <f t="shared" ref="C69:C71" si="9">+B11</f>
        <v>Nom EPE / Societat municipal / Fundació 1</v>
      </c>
      <c r="D69" s="837"/>
      <c r="E69" s="838"/>
      <c r="F69" s="534"/>
      <c r="G69" s="142"/>
      <c r="H69" s="140"/>
    </row>
    <row r="70" spans="2:8" ht="12.75" customHeight="1">
      <c r="B70" s="582"/>
      <c r="C70" s="836" t="str">
        <f t="shared" si="9"/>
        <v>Nom EPE / Societat municipal / Fundació 2</v>
      </c>
      <c r="D70" s="837"/>
      <c r="E70" s="838"/>
      <c r="F70" s="534"/>
      <c r="G70" s="142"/>
      <c r="H70" s="140"/>
    </row>
    <row r="71" spans="2:8" ht="12.75" customHeight="1">
      <c r="B71" s="582"/>
      <c r="C71" s="839" t="str">
        <f t="shared" si="9"/>
        <v>Nom EPE / Societat municipal / Fundació 3</v>
      </c>
      <c r="D71" s="840"/>
      <c r="E71" s="841"/>
      <c r="F71" s="572"/>
      <c r="G71" s="142"/>
      <c r="H71" s="140"/>
    </row>
    <row r="72" spans="2:8" ht="13.5" thickBot="1">
      <c r="B72" s="829" t="s">
        <v>394</v>
      </c>
      <c r="C72" s="830"/>
      <c r="D72" s="830"/>
      <c r="E72" s="831"/>
      <c r="F72" s="568">
        <f>SUM(F66:F71)</f>
        <v>0</v>
      </c>
      <c r="G72" s="142"/>
      <c r="H72" s="140"/>
    </row>
    <row r="73" spans="2:8" ht="25.5">
      <c r="B73" s="581" t="str">
        <f>+B10</f>
        <v>Nom Organisme autònom / Consorci adscrit 3</v>
      </c>
      <c r="C73" s="842" t="str">
        <f>+B7</f>
        <v>Nom entitat local</v>
      </c>
      <c r="D73" s="843"/>
      <c r="E73" s="844"/>
      <c r="F73" s="531"/>
      <c r="G73" s="142"/>
      <c r="H73" s="140"/>
    </row>
    <row r="74" spans="2:8" ht="12.75" customHeight="1">
      <c r="B74" s="582"/>
      <c r="C74" s="836" t="str">
        <f>+B8</f>
        <v>Nom Organisme autònom / Consorci adscrit 1</v>
      </c>
      <c r="D74" s="837"/>
      <c r="E74" s="838"/>
      <c r="F74" s="534"/>
      <c r="G74" s="142"/>
      <c r="H74" s="140"/>
    </row>
    <row r="75" spans="2:8" ht="12.75" customHeight="1">
      <c r="B75" s="582"/>
      <c r="C75" s="836" t="str">
        <f>+B9</f>
        <v>Nom Organisme autònom / Consorci adscrit 2</v>
      </c>
      <c r="D75" s="837"/>
      <c r="E75" s="838"/>
      <c r="F75" s="534"/>
      <c r="G75" s="142"/>
      <c r="H75" s="140"/>
    </row>
    <row r="76" spans="2:8" ht="12.75" customHeight="1">
      <c r="B76" s="582"/>
      <c r="C76" s="836" t="str">
        <f>+B11</f>
        <v>Nom EPE / Societat municipal / Fundació 1</v>
      </c>
      <c r="D76" s="837"/>
      <c r="E76" s="838"/>
      <c r="F76" s="534"/>
      <c r="G76" s="142"/>
      <c r="H76" s="140"/>
    </row>
    <row r="77" spans="2:8" ht="12.75" customHeight="1">
      <c r="B77" s="582"/>
      <c r="C77" s="836" t="str">
        <f t="shared" ref="C77:C78" si="10">+B12</f>
        <v>Nom EPE / Societat municipal / Fundació 2</v>
      </c>
      <c r="D77" s="837"/>
      <c r="E77" s="838"/>
      <c r="F77" s="534"/>
      <c r="G77" s="142"/>
      <c r="H77" s="140"/>
    </row>
    <row r="78" spans="2:8" ht="12.75" customHeight="1">
      <c r="B78" s="582"/>
      <c r="C78" s="839" t="str">
        <f t="shared" si="10"/>
        <v>Nom EPE / Societat municipal / Fundació 3</v>
      </c>
      <c r="D78" s="840"/>
      <c r="E78" s="841"/>
      <c r="F78" s="572"/>
      <c r="G78" s="142"/>
      <c r="H78" s="140"/>
    </row>
    <row r="79" spans="2:8" ht="13.5" thickBot="1">
      <c r="B79" s="829" t="s">
        <v>394</v>
      </c>
      <c r="C79" s="830"/>
      <c r="D79" s="830"/>
      <c r="E79" s="831"/>
      <c r="F79" s="568">
        <f>SUM(F73:F78)</f>
        <v>0</v>
      </c>
      <c r="G79" s="142"/>
      <c r="H79" s="140"/>
    </row>
    <row r="80" spans="2:8">
      <c r="B80" s="581" t="str">
        <f>+B11</f>
        <v>Nom EPE / Societat municipal / Fundació 1</v>
      </c>
      <c r="C80" s="842" t="str">
        <f>+B7</f>
        <v>Nom entitat local</v>
      </c>
      <c r="D80" s="843"/>
      <c r="E80" s="844"/>
      <c r="F80" s="531"/>
      <c r="G80" s="142"/>
      <c r="H80" s="140"/>
    </row>
    <row r="81" spans="2:8" ht="12.75" customHeight="1">
      <c r="B81" s="582"/>
      <c r="C81" s="836" t="str">
        <f>+B8</f>
        <v>Nom Organisme autònom / Consorci adscrit 1</v>
      </c>
      <c r="D81" s="837"/>
      <c r="E81" s="838"/>
      <c r="F81" s="534"/>
      <c r="G81" s="142"/>
      <c r="H81" s="140"/>
    </row>
    <row r="82" spans="2:8" ht="12.75" customHeight="1">
      <c r="B82" s="582"/>
      <c r="C82" s="836" t="str">
        <f t="shared" ref="C82:C83" si="11">+B9</f>
        <v>Nom Organisme autònom / Consorci adscrit 2</v>
      </c>
      <c r="D82" s="837"/>
      <c r="E82" s="838"/>
      <c r="F82" s="534"/>
      <c r="G82" s="142"/>
      <c r="H82" s="140"/>
    </row>
    <row r="83" spans="2:8" ht="12.75" customHeight="1">
      <c r="B83" s="582"/>
      <c r="C83" s="836" t="str">
        <f t="shared" si="11"/>
        <v>Nom Organisme autònom / Consorci adscrit 3</v>
      </c>
      <c r="D83" s="837"/>
      <c r="E83" s="838"/>
      <c r="F83" s="534"/>
      <c r="G83" s="142"/>
      <c r="H83" s="140"/>
    </row>
    <row r="84" spans="2:8" ht="12.75" customHeight="1">
      <c r="B84" s="582"/>
      <c r="C84" s="836" t="str">
        <f>+B12</f>
        <v>Nom EPE / Societat municipal / Fundació 2</v>
      </c>
      <c r="D84" s="837"/>
      <c r="E84" s="838"/>
      <c r="F84" s="534"/>
      <c r="G84" s="142"/>
      <c r="H84" s="140"/>
    </row>
    <row r="85" spans="2:8" ht="12.75" customHeight="1">
      <c r="B85" s="582"/>
      <c r="C85" s="839" t="str">
        <f>+B13</f>
        <v>Nom EPE / Societat municipal / Fundació 3</v>
      </c>
      <c r="D85" s="840"/>
      <c r="E85" s="841"/>
      <c r="F85" s="572"/>
      <c r="G85" s="142"/>
      <c r="H85" s="140"/>
    </row>
    <row r="86" spans="2:8" ht="13.5" thickBot="1">
      <c r="B86" s="829" t="s">
        <v>394</v>
      </c>
      <c r="C86" s="830"/>
      <c r="D86" s="830"/>
      <c r="E86" s="831"/>
      <c r="F86" s="568">
        <f>SUM(F80:F85)</f>
        <v>0</v>
      </c>
      <c r="G86" s="142"/>
      <c r="H86" s="140"/>
    </row>
    <row r="87" spans="2:8">
      <c r="B87" s="581" t="str">
        <f>+B12</f>
        <v>Nom EPE / Societat municipal / Fundació 2</v>
      </c>
      <c r="C87" s="842" t="str">
        <f>+B7</f>
        <v>Nom entitat local</v>
      </c>
      <c r="D87" s="843"/>
      <c r="E87" s="844"/>
      <c r="F87" s="531"/>
      <c r="G87" s="142"/>
      <c r="H87" s="140"/>
    </row>
    <row r="88" spans="2:8" ht="12.75" customHeight="1">
      <c r="B88" s="582"/>
      <c r="C88" s="836" t="str">
        <f>+B8</f>
        <v>Nom Organisme autònom / Consorci adscrit 1</v>
      </c>
      <c r="D88" s="837"/>
      <c r="E88" s="838"/>
      <c r="F88" s="534"/>
      <c r="G88" s="142"/>
      <c r="H88" s="140"/>
    </row>
    <row r="89" spans="2:8" ht="12.75" customHeight="1">
      <c r="B89" s="582"/>
      <c r="C89" s="836" t="str">
        <f t="shared" ref="C89:C91" si="12">+B9</f>
        <v>Nom Organisme autònom / Consorci adscrit 2</v>
      </c>
      <c r="D89" s="837"/>
      <c r="E89" s="838"/>
      <c r="F89" s="534"/>
      <c r="G89" s="142"/>
      <c r="H89" s="140"/>
    </row>
    <row r="90" spans="2:8" ht="12.75" customHeight="1">
      <c r="B90" s="582"/>
      <c r="C90" s="836" t="str">
        <f t="shared" si="12"/>
        <v>Nom Organisme autònom / Consorci adscrit 3</v>
      </c>
      <c r="D90" s="837"/>
      <c r="E90" s="838"/>
      <c r="F90" s="534"/>
      <c r="G90" s="142"/>
      <c r="H90" s="140"/>
    </row>
    <row r="91" spans="2:8" ht="12.75" customHeight="1">
      <c r="B91" s="582"/>
      <c r="C91" s="836" t="str">
        <f t="shared" si="12"/>
        <v>Nom EPE / Societat municipal / Fundació 1</v>
      </c>
      <c r="D91" s="837"/>
      <c r="E91" s="838"/>
      <c r="F91" s="534"/>
      <c r="G91" s="142"/>
      <c r="H91" s="140"/>
    </row>
    <row r="92" spans="2:8" ht="12.75" customHeight="1">
      <c r="B92" s="582"/>
      <c r="C92" s="839" t="str">
        <f>+B13</f>
        <v>Nom EPE / Societat municipal / Fundació 3</v>
      </c>
      <c r="D92" s="840"/>
      <c r="E92" s="841"/>
      <c r="F92" s="572"/>
      <c r="G92" s="142"/>
      <c r="H92" s="140"/>
    </row>
    <row r="93" spans="2:8" ht="13.5" thickBot="1">
      <c r="B93" s="829" t="s">
        <v>394</v>
      </c>
      <c r="C93" s="830"/>
      <c r="D93" s="830"/>
      <c r="E93" s="831"/>
      <c r="F93" s="568">
        <f>SUM(F87:F92)</f>
        <v>0</v>
      </c>
      <c r="G93" s="142"/>
      <c r="H93" s="140"/>
    </row>
    <row r="94" spans="2:8">
      <c r="B94" s="581" t="str">
        <f>+B13</f>
        <v>Nom EPE / Societat municipal / Fundació 3</v>
      </c>
      <c r="C94" s="842" t="str">
        <f>+B7</f>
        <v>Nom entitat local</v>
      </c>
      <c r="D94" s="843"/>
      <c r="E94" s="844"/>
      <c r="F94" s="531"/>
      <c r="G94" s="142"/>
      <c r="H94" s="140"/>
    </row>
    <row r="95" spans="2:8" ht="12.75" customHeight="1">
      <c r="B95" s="582"/>
      <c r="C95" s="836" t="str">
        <f>+B8</f>
        <v>Nom Organisme autònom / Consorci adscrit 1</v>
      </c>
      <c r="D95" s="837"/>
      <c r="E95" s="838"/>
      <c r="F95" s="534"/>
      <c r="G95" s="142"/>
      <c r="H95" s="140"/>
    </row>
    <row r="96" spans="2:8" ht="12.75" customHeight="1">
      <c r="B96" s="582"/>
      <c r="C96" s="836" t="str">
        <f t="shared" ref="C96:C99" si="13">+B9</f>
        <v>Nom Organisme autònom / Consorci adscrit 2</v>
      </c>
      <c r="D96" s="837"/>
      <c r="E96" s="838"/>
      <c r="F96" s="534"/>
      <c r="G96" s="142"/>
      <c r="H96" s="140"/>
    </row>
    <row r="97" spans="2:8" ht="12.75" customHeight="1">
      <c r="B97" s="582"/>
      <c r="C97" s="836" t="str">
        <f t="shared" si="13"/>
        <v>Nom Organisme autònom / Consorci adscrit 3</v>
      </c>
      <c r="D97" s="837"/>
      <c r="E97" s="838"/>
      <c r="F97" s="534"/>
      <c r="G97" s="142"/>
      <c r="H97" s="140"/>
    </row>
    <row r="98" spans="2:8" ht="12.75" customHeight="1">
      <c r="B98" s="582"/>
      <c r="C98" s="836" t="str">
        <f t="shared" si="13"/>
        <v>Nom EPE / Societat municipal / Fundació 1</v>
      </c>
      <c r="D98" s="837"/>
      <c r="E98" s="838"/>
      <c r="F98" s="534"/>
      <c r="G98" s="142"/>
      <c r="H98" s="140"/>
    </row>
    <row r="99" spans="2:8" ht="12.75" customHeight="1">
      <c r="B99" s="582"/>
      <c r="C99" s="839" t="str">
        <f t="shared" si="13"/>
        <v>Nom EPE / Societat municipal / Fundació 2</v>
      </c>
      <c r="D99" s="840"/>
      <c r="E99" s="841"/>
      <c r="F99" s="572"/>
      <c r="G99" s="142"/>
      <c r="H99" s="140"/>
    </row>
    <row r="100" spans="2:8" ht="13.5" thickBot="1">
      <c r="B100" s="829" t="s">
        <v>394</v>
      </c>
      <c r="C100" s="830"/>
      <c r="D100" s="830"/>
      <c r="E100" s="831"/>
      <c r="F100" s="568">
        <f>SUM(F94:F99)</f>
        <v>0</v>
      </c>
      <c r="G100" s="142"/>
      <c r="H100" s="140"/>
    </row>
    <row r="101" spans="2:8" ht="13.5" thickBot="1">
      <c r="B101" s="832" t="s">
        <v>369</v>
      </c>
      <c r="C101" s="833"/>
      <c r="D101" s="833"/>
      <c r="E101" s="834"/>
      <c r="F101" s="544">
        <f>+F100+F93+F86+F79+F72+F65+F58</f>
        <v>0</v>
      </c>
      <c r="G101" s="142"/>
      <c r="H101" s="140"/>
    </row>
    <row r="102" spans="2:8">
      <c r="G102" s="140"/>
      <c r="H102" s="140"/>
    </row>
    <row r="103" spans="2:8">
      <c r="G103" s="140"/>
      <c r="H103" s="140"/>
    </row>
  </sheetData>
  <mergeCells count="62">
    <mergeCell ref="C91:E91"/>
    <mergeCell ref="C98:E98"/>
    <mergeCell ref="C99:E99"/>
    <mergeCell ref="C92:E92"/>
    <mergeCell ref="C94:E94"/>
    <mergeCell ref="C95:E95"/>
    <mergeCell ref="C96:E96"/>
    <mergeCell ref="C97:E97"/>
    <mergeCell ref="B93:E93"/>
    <mergeCell ref="C87:E87"/>
    <mergeCell ref="C88:E88"/>
    <mergeCell ref="B86:E86"/>
    <mergeCell ref="C89:E89"/>
    <mergeCell ref="C90:E90"/>
    <mergeCell ref="C81:E81"/>
    <mergeCell ref="C82:E82"/>
    <mergeCell ref="C83:E83"/>
    <mergeCell ref="C84:E84"/>
    <mergeCell ref="C85:E85"/>
    <mergeCell ref="C75:E75"/>
    <mergeCell ref="C76:E76"/>
    <mergeCell ref="C77:E77"/>
    <mergeCell ref="C78:E78"/>
    <mergeCell ref="C80:E80"/>
    <mergeCell ref="B79:E79"/>
    <mergeCell ref="C71:E71"/>
    <mergeCell ref="C73:E73"/>
    <mergeCell ref="B16:B17"/>
    <mergeCell ref="C74:E74"/>
    <mergeCell ref="B72:E72"/>
    <mergeCell ref="B3:J3"/>
    <mergeCell ref="C67:E67"/>
    <mergeCell ref="C68:E68"/>
    <mergeCell ref="C69:E69"/>
    <mergeCell ref="C70:E70"/>
    <mergeCell ref="B6:C6"/>
    <mergeCell ref="B7:C7"/>
    <mergeCell ref="B8:C8"/>
    <mergeCell ref="B9:C9"/>
    <mergeCell ref="B10:C10"/>
    <mergeCell ref="C53:E53"/>
    <mergeCell ref="C54:E54"/>
    <mergeCell ref="C55:E55"/>
    <mergeCell ref="C56:E56"/>
    <mergeCell ref="B11:C11"/>
    <mergeCell ref="B12:C12"/>
    <mergeCell ref="B100:E100"/>
    <mergeCell ref="B101:E101"/>
    <mergeCell ref="B2:J2"/>
    <mergeCell ref="C61:E61"/>
    <mergeCell ref="C62:E62"/>
    <mergeCell ref="C63:E63"/>
    <mergeCell ref="C64:E64"/>
    <mergeCell ref="C66:E66"/>
    <mergeCell ref="B65:E65"/>
    <mergeCell ref="C57:E57"/>
    <mergeCell ref="B58:E58"/>
    <mergeCell ref="C59:E59"/>
    <mergeCell ref="C60:E60"/>
    <mergeCell ref="C52:E52"/>
    <mergeCell ref="B13:C13"/>
    <mergeCell ref="C51:E51"/>
  </mergeCells>
  <pageMargins left="0.39370078740157483" right="0.39370078740157483" top="0.39370078740157483" bottom="0.39370078740157483" header="0.31496062992125984" footer="0.31496062992125984"/>
  <pageSetup paperSize="9" scale="72"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2:K135"/>
  <sheetViews>
    <sheetView showGridLines="0" view="pageBreakPreview" zoomScaleNormal="100" zoomScaleSheetLayoutView="100" zoomScalePageLayoutView="80" workbookViewId="0">
      <selection activeCell="B36" sqref="B36:E36"/>
    </sheetView>
  </sheetViews>
  <sheetFormatPr defaultColWidth="11.42578125" defaultRowHeight="12.75"/>
  <cols>
    <col min="1" max="1" width="4.140625" style="254" customWidth="1"/>
    <col min="2" max="2" width="65.7109375" style="254" customWidth="1"/>
    <col min="3" max="4" width="17.7109375" style="255" customWidth="1"/>
    <col min="5" max="7" width="16.7109375" style="254" customWidth="1"/>
    <col min="8" max="8" width="3.85546875" style="254" customWidth="1"/>
    <col min="9" max="9" width="16.7109375" style="254" customWidth="1"/>
    <col min="10" max="10" width="5.7109375" style="254" customWidth="1"/>
    <col min="11" max="16384" width="11.42578125" style="254"/>
  </cols>
  <sheetData>
    <row r="2" spans="2:8" s="147" customFormat="1" ht="19.5">
      <c r="B2" s="1172" t="s">
        <v>892</v>
      </c>
      <c r="C2" s="1172"/>
      <c r="D2" s="1172"/>
      <c r="E2" s="1172"/>
      <c r="F2" s="1172"/>
      <c r="G2" s="1172"/>
    </row>
    <row r="3" spans="2:8" s="196" customFormat="1" ht="19.5">
      <c r="B3" s="557"/>
      <c r="C3" s="557"/>
      <c r="D3" s="557"/>
      <c r="E3" s="557"/>
      <c r="F3" s="557"/>
      <c r="G3" s="557"/>
      <c r="H3" s="195"/>
    </row>
    <row r="4" spans="2:8" s="196" customFormat="1" ht="19.5">
      <c r="B4" s="1173" t="str">
        <f>+'1.3.3_RA2_REGLA_DESPESA_LIQUID'!B11</f>
        <v>Nom Organisme autònom / Consorci adscrit 2</v>
      </c>
      <c r="C4" s="1174"/>
      <c r="D4" s="1174"/>
      <c r="E4" s="1174"/>
      <c r="F4" s="1174"/>
      <c r="G4" s="1175"/>
      <c r="H4" s="197"/>
    </row>
    <row r="6" spans="2:8" s="243" customFormat="1" ht="25.5">
      <c r="B6" s="1166" t="s">
        <v>904</v>
      </c>
      <c r="C6" s="1167"/>
      <c r="D6" s="1167"/>
      <c r="E6" s="1168"/>
      <c r="F6" s="244" t="s">
        <v>905</v>
      </c>
      <c r="G6" s="245" t="s">
        <v>906</v>
      </c>
    </row>
    <row r="7" spans="2:8" s="243" customFormat="1">
      <c r="B7" s="1169" t="s">
        <v>907</v>
      </c>
      <c r="C7" s="1170"/>
      <c r="D7" s="1170"/>
      <c r="E7" s="1171"/>
      <c r="F7" s="337"/>
      <c r="G7" s="285">
        <f>+'OA-CON2_Estabilitat_liquidació'!G17</f>
        <v>0</v>
      </c>
    </row>
    <row r="8" spans="2:8" s="243" customFormat="1">
      <c r="B8" s="817" t="s">
        <v>908</v>
      </c>
      <c r="C8" s="818"/>
      <c r="D8" s="818"/>
      <c r="E8" s="819"/>
      <c r="F8" s="338"/>
      <c r="G8" s="286">
        <f>+'OA-CON2_Estabilitat_liquidació'!G18</f>
        <v>0</v>
      </c>
    </row>
    <row r="9" spans="2:8" s="243" customFormat="1">
      <c r="B9" s="817" t="s">
        <v>909</v>
      </c>
      <c r="C9" s="818"/>
      <c r="D9" s="818"/>
      <c r="E9" s="819"/>
      <c r="F9" s="338"/>
      <c r="G9" s="338"/>
    </row>
    <row r="10" spans="2:8" s="243" customFormat="1">
      <c r="B10" s="817" t="s">
        <v>910</v>
      </c>
      <c r="C10" s="818"/>
      <c r="D10" s="818"/>
      <c r="E10" s="819"/>
      <c r="F10" s="338"/>
      <c r="G10" s="286">
        <f>+'OA-CON2_Estabilitat_liquidació'!G20</f>
        <v>0</v>
      </c>
    </row>
    <row r="11" spans="2:8" s="243" customFormat="1">
      <c r="B11" s="817" t="s">
        <v>911</v>
      </c>
      <c r="C11" s="818"/>
      <c r="D11" s="818"/>
      <c r="E11" s="819"/>
      <c r="F11" s="338"/>
      <c r="G11" s="286">
        <f>+'OA-CON2_Estabilitat_liquidació'!G21</f>
        <v>0</v>
      </c>
    </row>
    <row r="12" spans="2:8" s="243" customFormat="1">
      <c r="B12" s="820" t="s">
        <v>912</v>
      </c>
      <c r="C12" s="821"/>
      <c r="D12" s="821"/>
      <c r="E12" s="822"/>
      <c r="F12" s="339"/>
      <c r="G12" s="286">
        <f>+'OA-CON2_Estabilitat_liquidació'!G22</f>
        <v>0</v>
      </c>
    </row>
    <row r="13" spans="2:8" s="246" customFormat="1">
      <c r="B13" s="1160" t="s">
        <v>913</v>
      </c>
      <c r="C13" s="1161"/>
      <c r="D13" s="1161"/>
      <c r="E13" s="1162"/>
      <c r="F13" s="247">
        <f>SUM(F7:F12)</f>
        <v>0</v>
      </c>
      <c r="G13" s="247">
        <f>SUM(G7:G12)</f>
        <v>0</v>
      </c>
    </row>
    <row r="14" spans="2:8" s="251" customFormat="1">
      <c r="B14" s="248"/>
      <c r="C14" s="249"/>
      <c r="D14" s="249"/>
      <c r="E14" s="250"/>
    </row>
    <row r="15" spans="2:8" s="251" customFormat="1" ht="25.5">
      <c r="B15" s="1166" t="s">
        <v>914</v>
      </c>
      <c r="C15" s="1167"/>
      <c r="D15" s="1167"/>
      <c r="E15" s="1168"/>
      <c r="F15" s="244" t="s">
        <v>905</v>
      </c>
      <c r="G15" s="245" t="s">
        <v>906</v>
      </c>
    </row>
    <row r="16" spans="2:8" s="246" customFormat="1">
      <c r="B16" s="1169" t="s">
        <v>915</v>
      </c>
      <c r="C16" s="1170"/>
      <c r="D16" s="1170"/>
      <c r="E16" s="1171"/>
      <c r="F16" s="337"/>
      <c r="G16" s="288">
        <f>-'OA-CON2_Estabilitat_liquidació'!G12</f>
        <v>0</v>
      </c>
    </row>
    <row r="17" spans="2:7" s="246" customFormat="1">
      <c r="B17" s="1154" t="s">
        <v>916</v>
      </c>
      <c r="C17" s="1155"/>
      <c r="D17" s="1155"/>
      <c r="E17" s="1156"/>
      <c r="F17" s="338"/>
      <c r="G17" s="289">
        <f>-'OA-CON2_Estabilitat_liquidació'!G111</f>
        <v>0</v>
      </c>
    </row>
    <row r="18" spans="2:7" s="246" customFormat="1">
      <c r="B18" s="1154" t="s">
        <v>917</v>
      </c>
      <c r="C18" s="1155"/>
      <c r="D18" s="1155"/>
      <c r="E18" s="1156"/>
      <c r="F18" s="338"/>
      <c r="G18" s="289">
        <f>-'OA-CON2_Estabilitat_liquidació'!G144</f>
        <v>0</v>
      </c>
    </row>
    <row r="19" spans="2:7" s="246" customFormat="1">
      <c r="B19" s="1154" t="s">
        <v>918</v>
      </c>
      <c r="C19" s="1155"/>
      <c r="D19" s="1155"/>
      <c r="E19" s="1156"/>
      <c r="F19" s="338"/>
      <c r="G19" s="289">
        <f>-'OA-CON2_Estabilitat_liquidació'!G150</f>
        <v>0</v>
      </c>
    </row>
    <row r="20" spans="2:7" s="246" customFormat="1">
      <c r="B20" s="1154" t="s">
        <v>919</v>
      </c>
      <c r="C20" s="1155"/>
      <c r="D20" s="1155"/>
      <c r="E20" s="1156"/>
      <c r="F20" s="338"/>
      <c r="G20" s="289">
        <f>-'OA-CON2_Estabilitat_liquidació'!G156</f>
        <v>0</v>
      </c>
    </row>
    <row r="21" spans="2:7" s="246" customFormat="1" ht="15" customHeight="1">
      <c r="B21" s="1154" t="s">
        <v>920</v>
      </c>
      <c r="C21" s="1155"/>
      <c r="D21" s="1155"/>
      <c r="E21" s="1156"/>
      <c r="F21" s="338"/>
      <c r="G21" s="289">
        <f>-'OA-CON2_Estabilitat_liquidació'!G162</f>
        <v>0</v>
      </c>
    </row>
    <row r="22" spans="2:7" s="246" customFormat="1">
      <c r="B22" s="1154" t="s">
        <v>921</v>
      </c>
      <c r="C22" s="1155"/>
      <c r="D22" s="1155"/>
      <c r="E22" s="1156"/>
      <c r="F22" s="338"/>
      <c r="G22" s="289">
        <f>-'OA-CON2_Estabilitat_liquidació'!G181</f>
        <v>0</v>
      </c>
    </row>
    <row r="23" spans="2:7" s="246" customFormat="1">
      <c r="B23" s="1154" t="s">
        <v>922</v>
      </c>
      <c r="C23" s="1155"/>
      <c r="D23" s="1155"/>
      <c r="E23" s="1156"/>
      <c r="F23" s="338"/>
      <c r="G23" s="289">
        <f>-'OA-CON2_Estabilitat_liquidació'!G168</f>
        <v>0</v>
      </c>
    </row>
    <row r="24" spans="2:7" s="246" customFormat="1">
      <c r="B24" s="1154" t="s">
        <v>923</v>
      </c>
      <c r="C24" s="1155"/>
      <c r="D24" s="1155"/>
      <c r="E24" s="1156"/>
      <c r="F24" s="338"/>
      <c r="G24" s="289">
        <f>-'OA-CON2_Estabilitat_liquidació'!G174</f>
        <v>0</v>
      </c>
    </row>
    <row r="25" spans="2:7" s="246" customFormat="1">
      <c r="B25" s="1154" t="s">
        <v>924</v>
      </c>
      <c r="C25" s="1155"/>
      <c r="D25" s="1155"/>
      <c r="E25" s="1156"/>
      <c r="F25" s="338"/>
      <c r="G25" s="289">
        <f>-'OA-CON2_Estabilitat_liquidació'!G193</f>
        <v>0</v>
      </c>
    </row>
    <row r="26" spans="2:7" s="246" customFormat="1">
      <c r="B26" s="1154" t="s">
        <v>925</v>
      </c>
      <c r="C26" s="1155"/>
      <c r="D26" s="1155"/>
      <c r="E26" s="1156"/>
      <c r="F26" s="338"/>
      <c r="G26" s="289">
        <f>-'OA-CON2_Estabilitat_liquidació'!E188</f>
        <v>0</v>
      </c>
    </row>
    <row r="27" spans="2:7" s="246" customFormat="1">
      <c r="B27" s="1154" t="s">
        <v>926</v>
      </c>
      <c r="C27" s="1155"/>
      <c r="D27" s="1155"/>
      <c r="E27" s="1156"/>
      <c r="F27" s="289">
        <v>0</v>
      </c>
      <c r="G27" s="289">
        <v>0</v>
      </c>
    </row>
    <row r="28" spans="2:7" s="246" customFormat="1">
      <c r="B28" s="1157" t="s">
        <v>927</v>
      </c>
      <c r="C28" s="1158"/>
      <c r="D28" s="1158"/>
      <c r="E28" s="1159"/>
      <c r="F28" s="339"/>
      <c r="G28" s="290">
        <f>+G74</f>
        <v>0</v>
      </c>
    </row>
    <row r="29" spans="2:7" s="246" customFormat="1">
      <c r="B29" s="1160" t="s">
        <v>928</v>
      </c>
      <c r="C29" s="1161"/>
      <c r="D29" s="1161"/>
      <c r="E29" s="1162"/>
      <c r="F29" s="247">
        <f>SUM(F16:F28)</f>
        <v>0</v>
      </c>
      <c r="G29" s="247">
        <f>SUM(G16:G28)</f>
        <v>0</v>
      </c>
    </row>
    <row r="30" spans="2:7" s="251" customFormat="1">
      <c r="B30" s="248"/>
      <c r="C30" s="249"/>
      <c r="D30" s="249"/>
      <c r="E30" s="250"/>
    </row>
    <row r="31" spans="2:7">
      <c r="B31" s="1160" t="s">
        <v>929</v>
      </c>
      <c r="C31" s="1161"/>
      <c r="D31" s="1161"/>
      <c r="E31" s="1162"/>
      <c r="F31" s="252">
        <f>+F13+F29</f>
        <v>0</v>
      </c>
      <c r="G31" s="253">
        <f>+G13+G29</f>
        <v>0</v>
      </c>
    </row>
    <row r="32" spans="2:7" s="251" customFormat="1">
      <c r="B32" s="248"/>
      <c r="C32" s="249"/>
      <c r="D32" s="249"/>
      <c r="E32" s="250"/>
    </row>
    <row r="33" spans="2:7" s="251" customFormat="1" ht="25.5">
      <c r="B33" s="1166" t="s">
        <v>930</v>
      </c>
      <c r="C33" s="1167"/>
      <c r="D33" s="1167"/>
      <c r="E33" s="1168"/>
      <c r="F33" s="244" t="s">
        <v>905</v>
      </c>
      <c r="G33" s="245" t="s">
        <v>906</v>
      </c>
    </row>
    <row r="34" spans="2:7">
      <c r="B34" s="1176" t="str">
        <f>'1.3.3_RA2_REGLA_DESPESA_LIQUID'!B9</f>
        <v>Nom Entitat local</v>
      </c>
      <c r="C34" s="1177"/>
      <c r="D34" s="1177"/>
      <c r="E34" s="1178"/>
      <c r="F34" s="340"/>
      <c r="G34" s="341"/>
    </row>
    <row r="35" spans="2:7">
      <c r="B35" s="1163" t="str">
        <f>'1.3.3_RA2_REGLA_DESPESA_LIQUID'!B10</f>
        <v>Nom Organisme autònom / Consorci adscrit 1</v>
      </c>
      <c r="C35" s="1164"/>
      <c r="D35" s="1164"/>
      <c r="E35" s="1165"/>
      <c r="F35" s="342"/>
      <c r="G35" s="343"/>
    </row>
    <row r="36" spans="2:7" ht="15" customHeight="1">
      <c r="B36" s="1163" t="str">
        <f>'1.3.3_RA2_REGLA_DESPESA_LIQUID'!B12</f>
        <v>Nom Organisme autònom / Consorci adscrit 3</v>
      </c>
      <c r="C36" s="1164"/>
      <c r="D36" s="1164"/>
      <c r="E36" s="1165"/>
      <c r="F36" s="342"/>
      <c r="G36" s="343"/>
    </row>
    <row r="37" spans="2:7">
      <c r="B37" s="1163" t="str">
        <f>'1.3.3_RA2_REGLA_DESPESA_LIQUID'!B13</f>
        <v>Nom EPE / Societat municipal / Fundació 1</v>
      </c>
      <c r="C37" s="1164"/>
      <c r="D37" s="1164"/>
      <c r="E37" s="1165"/>
      <c r="F37" s="342"/>
      <c r="G37" s="343"/>
    </row>
    <row r="38" spans="2:7">
      <c r="B38" s="1163" t="str">
        <f>'1.3.3_RA2_REGLA_DESPESA_LIQUID'!B14</f>
        <v>Nom EPE / Societat municipal / Fundació 2</v>
      </c>
      <c r="C38" s="1164"/>
      <c r="D38" s="1164"/>
      <c r="E38" s="1165"/>
      <c r="F38" s="342"/>
      <c r="G38" s="343"/>
    </row>
    <row r="39" spans="2:7">
      <c r="B39" s="1163" t="str">
        <f>'1.3.3_RA2_REGLA_DESPESA_LIQUID'!B15</f>
        <v>Nom EPE / Societat municipal / Fundació 3</v>
      </c>
      <c r="C39" s="1164"/>
      <c r="D39" s="1164"/>
      <c r="E39" s="1165"/>
      <c r="F39" s="344"/>
      <c r="G39" s="345"/>
    </row>
    <row r="40" spans="2:7" ht="12.75" customHeight="1">
      <c r="B40" s="1160" t="s">
        <v>931</v>
      </c>
      <c r="C40" s="1161"/>
      <c r="D40" s="1161"/>
      <c r="E40" s="1162"/>
      <c r="F40" s="252">
        <f>SUM(F34:F39)</f>
        <v>0</v>
      </c>
      <c r="G40" s="252">
        <f>SUM(G34:G39)</f>
        <v>0</v>
      </c>
    </row>
    <row r="41" spans="2:7" s="251" customFormat="1">
      <c r="B41" s="248"/>
      <c r="C41" s="249"/>
      <c r="D41" s="249"/>
      <c r="E41" s="250"/>
    </row>
    <row r="42" spans="2:7" s="251" customFormat="1" ht="25.5">
      <c r="B42" s="1166" t="s">
        <v>932</v>
      </c>
      <c r="C42" s="1167"/>
      <c r="D42" s="1167"/>
      <c r="E42" s="1168"/>
      <c r="F42" s="244" t="s">
        <v>905</v>
      </c>
      <c r="G42" s="245" t="s">
        <v>906</v>
      </c>
    </row>
    <row r="43" spans="2:7">
      <c r="B43" s="1169" t="s">
        <v>933</v>
      </c>
      <c r="C43" s="1170"/>
      <c r="D43" s="1170"/>
      <c r="E43" s="1171"/>
      <c r="F43" s="346"/>
      <c r="G43" s="291">
        <f>+G86</f>
        <v>0</v>
      </c>
    </row>
    <row r="44" spans="2:7">
      <c r="B44" s="1154" t="s">
        <v>934</v>
      </c>
      <c r="C44" s="1155"/>
      <c r="D44" s="1155"/>
      <c r="E44" s="1156"/>
      <c r="F44" s="347"/>
      <c r="G44" s="292">
        <f>+G92</f>
        <v>0</v>
      </c>
    </row>
    <row r="45" spans="2:7">
      <c r="B45" s="1154" t="s">
        <v>935</v>
      </c>
      <c r="C45" s="1155"/>
      <c r="D45" s="1155"/>
      <c r="E45" s="1156"/>
      <c r="F45" s="347"/>
      <c r="G45" s="292">
        <f>+G98</f>
        <v>0</v>
      </c>
    </row>
    <row r="46" spans="2:7">
      <c r="B46" s="771" t="s">
        <v>936</v>
      </c>
      <c r="C46" s="772"/>
      <c r="D46" s="772"/>
      <c r="E46" s="773"/>
      <c r="F46" s="774"/>
      <c r="G46" s="292">
        <f>+G104</f>
        <v>0</v>
      </c>
    </row>
    <row r="47" spans="2:7">
      <c r="B47" s="1157" t="s">
        <v>937</v>
      </c>
      <c r="C47" s="1158"/>
      <c r="D47" s="1158"/>
      <c r="E47" s="1159"/>
      <c r="F47" s="348"/>
      <c r="G47" s="293">
        <f>+G110</f>
        <v>0</v>
      </c>
    </row>
    <row r="48" spans="2:7">
      <c r="B48" s="1160" t="s">
        <v>938</v>
      </c>
      <c r="C48" s="1161"/>
      <c r="D48" s="1161"/>
      <c r="E48" s="1162"/>
      <c r="F48" s="252">
        <f>SUM(F43:F47)</f>
        <v>0</v>
      </c>
      <c r="G48" s="253">
        <f>SUM(G43:G47)</f>
        <v>0</v>
      </c>
    </row>
    <row r="49" spans="2:11" s="251" customFormat="1">
      <c r="B49" s="248"/>
      <c r="C49" s="249"/>
      <c r="D49" s="249"/>
      <c r="E49" s="250"/>
    </row>
    <row r="50" spans="2:11" s="251" customFormat="1" ht="25.5">
      <c r="B50" s="1166" t="s">
        <v>939</v>
      </c>
      <c r="C50" s="1167"/>
      <c r="D50" s="1167"/>
      <c r="E50" s="1168"/>
      <c r="F50" s="244" t="s">
        <v>905</v>
      </c>
      <c r="G50" s="245" t="s">
        <v>906</v>
      </c>
    </row>
    <row r="51" spans="2:11">
      <c r="B51" s="1179" t="s">
        <v>939</v>
      </c>
      <c r="C51" s="1180"/>
      <c r="D51" s="1180"/>
      <c r="E51" s="1181"/>
      <c r="F51" s="349"/>
      <c r="G51" s="294">
        <f>+F123+G123</f>
        <v>0</v>
      </c>
    </row>
    <row r="52" spans="2:11">
      <c r="B52" s="1160" t="s">
        <v>940</v>
      </c>
      <c r="C52" s="1161"/>
      <c r="D52" s="1161"/>
      <c r="E52" s="1162"/>
      <c r="F52" s="252">
        <f>SUM(F51:F51)</f>
        <v>0</v>
      </c>
      <c r="G52" s="252">
        <f>SUM(G51:G51)</f>
        <v>0</v>
      </c>
    </row>
    <row r="53" spans="2:11" s="251" customFormat="1">
      <c r="B53" s="248"/>
      <c r="E53" s="250"/>
      <c r="F53" s="249"/>
      <c r="G53" s="249"/>
    </row>
    <row r="54" spans="2:11">
      <c r="B54" s="1160" t="s">
        <v>941</v>
      </c>
      <c r="C54" s="1161"/>
      <c r="D54" s="1161"/>
      <c r="E54" s="1162"/>
      <c r="F54" s="252">
        <f>+F31-F40-F48-F52</f>
        <v>0</v>
      </c>
      <c r="G54" s="253">
        <f>+G31-G40-G48-G52</f>
        <v>0</v>
      </c>
    </row>
    <row r="55" spans="2:11" s="258" customFormat="1">
      <c r="B55" s="823"/>
      <c r="C55" s="257"/>
      <c r="D55" s="257"/>
    </row>
    <row r="56" spans="2:11" s="258" customFormat="1" ht="24" customHeight="1">
      <c r="B56" s="1166" t="s">
        <v>942</v>
      </c>
      <c r="C56" s="1167"/>
      <c r="D56" s="1167"/>
      <c r="E56" s="1168"/>
      <c r="F56" s="244" t="s">
        <v>943</v>
      </c>
      <c r="G56" s="244" t="s">
        <v>477</v>
      </c>
    </row>
    <row r="57" spans="2:11" s="258" customFormat="1">
      <c r="B57" s="1169" t="s">
        <v>944</v>
      </c>
      <c r="C57" s="1170"/>
      <c r="D57" s="1170"/>
      <c r="E57" s="1171"/>
      <c r="F57" s="295">
        <f>+'1.3.3_RA2_REGLA_DESPESA_LIQUID'!E8</f>
        <v>0</v>
      </c>
      <c r="G57" s="296">
        <f>+F54*(1+F57)</f>
        <v>0</v>
      </c>
    </row>
    <row r="58" spans="2:11" s="258" customFormat="1">
      <c r="B58" s="1157" t="s">
        <v>945</v>
      </c>
      <c r="C58" s="1158"/>
      <c r="D58" s="1158"/>
      <c r="E58" s="1158"/>
      <c r="F58" s="1159"/>
      <c r="G58" s="297">
        <f>+G135</f>
        <v>0</v>
      </c>
    </row>
    <row r="59" spans="2:11" s="258" customFormat="1">
      <c r="B59" s="1160" t="s">
        <v>946</v>
      </c>
      <c r="C59" s="1161"/>
      <c r="D59" s="1161"/>
      <c r="E59" s="1161"/>
      <c r="F59" s="1162"/>
      <c r="G59" s="252">
        <f>+G57+G58</f>
        <v>0</v>
      </c>
    </row>
    <row r="60" spans="2:11">
      <c r="F60" s="258"/>
      <c r="G60" s="258"/>
      <c r="H60" s="258"/>
      <c r="I60" s="258"/>
      <c r="J60" s="258"/>
      <c r="K60" s="258"/>
    </row>
    <row r="61" spans="2:11">
      <c r="B61" s="1160" t="s">
        <v>947</v>
      </c>
      <c r="C61" s="1161"/>
      <c r="D61" s="1161"/>
      <c r="E61" s="1161"/>
      <c r="F61" s="1162"/>
      <c r="G61" s="252">
        <f>+G59-G54</f>
        <v>0</v>
      </c>
      <c r="H61" s="258"/>
      <c r="I61" s="258"/>
      <c r="J61" s="258"/>
      <c r="K61" s="258"/>
    </row>
    <row r="62" spans="2:11">
      <c r="B62" s="256"/>
      <c r="F62" s="258"/>
      <c r="G62" s="258"/>
      <c r="H62" s="258"/>
      <c r="I62" s="258"/>
      <c r="J62" s="258"/>
      <c r="K62" s="258"/>
    </row>
    <row r="63" spans="2:11">
      <c r="B63" s="256"/>
      <c r="F63" s="258"/>
      <c r="G63" s="258"/>
      <c r="H63" s="258"/>
      <c r="I63" s="258"/>
      <c r="J63" s="258"/>
      <c r="K63" s="258"/>
    </row>
    <row r="64" spans="2:11">
      <c r="F64" s="258"/>
      <c r="G64" s="258"/>
      <c r="H64" s="258"/>
      <c r="I64" s="258"/>
      <c r="J64" s="258"/>
      <c r="K64" s="258"/>
    </row>
    <row r="65" spans="2:11" ht="15.75">
      <c r="B65" s="1151" t="s">
        <v>948</v>
      </c>
      <c r="C65" s="1151"/>
      <c r="D65" s="1151"/>
      <c r="E65" s="1151"/>
      <c r="F65" s="1151"/>
      <c r="G65" s="1151"/>
      <c r="H65" s="258"/>
      <c r="I65" s="258"/>
      <c r="J65" s="258"/>
      <c r="K65" s="258"/>
    </row>
    <row r="66" spans="2:11">
      <c r="F66" s="258"/>
      <c r="G66" s="258"/>
      <c r="H66" s="258"/>
      <c r="I66" s="258"/>
      <c r="J66" s="258"/>
      <c r="K66" s="258"/>
    </row>
    <row r="67" spans="2:11">
      <c r="B67" s="765" t="s">
        <v>949</v>
      </c>
      <c r="C67" s="207"/>
      <c r="D67" s="207"/>
      <c r="E67" s="207"/>
      <c r="F67" s="207"/>
      <c r="G67" s="207"/>
      <c r="H67" s="207"/>
      <c r="I67" s="207"/>
    </row>
    <row r="68" spans="2:11">
      <c r="B68" s="1101" t="s">
        <v>368</v>
      </c>
      <c r="C68" s="1101"/>
      <c r="D68" s="1101"/>
      <c r="E68" s="1101"/>
      <c r="F68" s="1101"/>
      <c r="G68" s="799" t="s">
        <v>509</v>
      </c>
      <c r="H68" s="207"/>
      <c r="I68" s="207"/>
    </row>
    <row r="69" spans="2:11">
      <c r="B69" s="1150"/>
      <c r="C69" s="1150"/>
      <c r="D69" s="1150"/>
      <c r="E69" s="1150"/>
      <c r="F69" s="1150"/>
      <c r="G69" s="351"/>
      <c r="H69" s="207"/>
      <c r="I69" s="207"/>
    </row>
    <row r="70" spans="2:11">
      <c r="B70" s="1148"/>
      <c r="C70" s="1148"/>
      <c r="D70" s="1148"/>
      <c r="E70" s="1148"/>
      <c r="F70" s="1148"/>
      <c r="G70" s="352"/>
      <c r="H70" s="207"/>
      <c r="I70" s="207"/>
    </row>
    <row r="71" spans="2:11">
      <c r="B71" s="1148"/>
      <c r="C71" s="1148"/>
      <c r="D71" s="1148"/>
      <c r="E71" s="1148"/>
      <c r="F71" s="1148"/>
      <c r="G71" s="352"/>
      <c r="H71" s="207"/>
      <c r="I71" s="207"/>
    </row>
    <row r="72" spans="2:11">
      <c r="B72" s="1148"/>
      <c r="C72" s="1148"/>
      <c r="D72" s="1148"/>
      <c r="E72" s="1148"/>
      <c r="F72" s="1148"/>
      <c r="G72" s="352"/>
      <c r="H72" s="207"/>
      <c r="I72" s="207"/>
    </row>
    <row r="73" spans="2:11">
      <c r="B73" s="1149"/>
      <c r="C73" s="1149"/>
      <c r="D73" s="1149"/>
      <c r="E73" s="1149"/>
      <c r="F73" s="1149"/>
      <c r="G73" s="353"/>
      <c r="H73" s="207"/>
      <c r="I73" s="207"/>
    </row>
    <row r="74" spans="2:11">
      <c r="B74" s="998" t="s">
        <v>369</v>
      </c>
      <c r="C74" s="999"/>
      <c r="D74" s="999"/>
      <c r="E74" s="999"/>
      <c r="F74" s="1000"/>
      <c r="G74" s="202">
        <f>SUM(G69:G73)</f>
        <v>0</v>
      </c>
      <c r="H74" s="207"/>
      <c r="I74" s="207"/>
    </row>
    <row r="75" spans="2:11">
      <c r="B75" s="207"/>
      <c r="C75" s="207"/>
      <c r="D75" s="207"/>
      <c r="E75" s="207"/>
      <c r="F75" s="207"/>
      <c r="G75" s="207"/>
      <c r="H75" s="207"/>
      <c r="I75" s="207"/>
    </row>
    <row r="76" spans="2:11">
      <c r="B76" s="207"/>
      <c r="C76" s="207"/>
      <c r="D76" s="207"/>
      <c r="E76" s="207"/>
      <c r="F76" s="207"/>
      <c r="G76" s="207"/>
      <c r="H76" s="207"/>
      <c r="I76" s="207"/>
    </row>
    <row r="77" spans="2:11">
      <c r="H77" s="258"/>
      <c r="I77" s="258"/>
      <c r="J77" s="258"/>
      <c r="K77" s="258"/>
    </row>
    <row r="78" spans="2:11" ht="15.75">
      <c r="B78" s="1151" t="s">
        <v>950</v>
      </c>
      <c r="C78" s="1151"/>
      <c r="D78" s="1151"/>
      <c r="E78" s="1151"/>
      <c r="F78" s="1151"/>
      <c r="G78" s="1151"/>
      <c r="H78" s="261"/>
      <c r="I78" s="261"/>
      <c r="J78" s="258"/>
      <c r="K78" s="258"/>
    </row>
    <row r="79" spans="2:11" ht="13.5" customHeight="1">
      <c r="B79" s="204"/>
      <c r="C79" s="204"/>
      <c r="H79" s="258"/>
      <c r="I79" s="258"/>
      <c r="J79" s="258"/>
      <c r="K79" s="258"/>
    </row>
    <row r="80" spans="2:11" s="265" customFormat="1" ht="38.25" customHeight="1">
      <c r="B80" s="264" t="s">
        <v>951</v>
      </c>
      <c r="C80" s="217" t="s">
        <v>854</v>
      </c>
      <c r="D80" s="217" t="s">
        <v>952</v>
      </c>
      <c r="E80" s="1152" t="s">
        <v>953</v>
      </c>
      <c r="F80" s="1153"/>
      <c r="G80" s="217" t="s">
        <v>954</v>
      </c>
    </row>
    <row r="81" spans="2:7">
      <c r="B81" s="354"/>
      <c r="C81" s="351"/>
      <c r="D81" s="351"/>
      <c r="E81" s="1150"/>
      <c r="F81" s="1150"/>
      <c r="G81" s="298">
        <f>+C81*D81/100</f>
        <v>0</v>
      </c>
    </row>
    <row r="82" spans="2:7">
      <c r="B82" s="355"/>
      <c r="C82" s="352"/>
      <c r="D82" s="352"/>
      <c r="E82" s="1148"/>
      <c r="F82" s="1148"/>
      <c r="G82" s="284">
        <f t="shared" ref="G82:G85" si="0">+C82*D82/100</f>
        <v>0</v>
      </c>
    </row>
    <row r="83" spans="2:7">
      <c r="B83" s="355"/>
      <c r="C83" s="352"/>
      <c r="D83" s="352"/>
      <c r="E83" s="1148"/>
      <c r="F83" s="1148"/>
      <c r="G83" s="284">
        <f t="shared" si="0"/>
        <v>0</v>
      </c>
    </row>
    <row r="84" spans="2:7">
      <c r="B84" s="355"/>
      <c r="C84" s="352"/>
      <c r="D84" s="352"/>
      <c r="E84" s="1148"/>
      <c r="F84" s="1148"/>
      <c r="G84" s="284">
        <f t="shared" si="0"/>
        <v>0</v>
      </c>
    </row>
    <row r="85" spans="2:7">
      <c r="B85" s="356"/>
      <c r="C85" s="353"/>
      <c r="D85" s="353"/>
      <c r="E85" s="1149"/>
      <c r="F85" s="1149"/>
      <c r="G85" s="299">
        <f t="shared" si="0"/>
        <v>0</v>
      </c>
    </row>
    <row r="86" spans="2:7" s="260" customFormat="1">
      <c r="B86" s="816" t="s">
        <v>955</v>
      </c>
      <c r="C86" s="263"/>
      <c r="D86" s="217"/>
      <c r="E86" s="1182"/>
      <c r="F86" s="1182"/>
      <c r="G86" s="263">
        <f>SUM(G81:G85)</f>
        <v>0</v>
      </c>
    </row>
    <row r="87" spans="2:7">
      <c r="B87" s="354"/>
      <c r="C87" s="351"/>
      <c r="D87" s="351"/>
      <c r="E87" s="1150"/>
      <c r="F87" s="1150"/>
      <c r="G87" s="298">
        <f>+C87*D87/100</f>
        <v>0</v>
      </c>
    </row>
    <row r="88" spans="2:7">
      <c r="B88" s="355"/>
      <c r="C88" s="352"/>
      <c r="D88" s="352"/>
      <c r="E88" s="1148"/>
      <c r="F88" s="1148"/>
      <c r="G88" s="284">
        <f t="shared" ref="G88:G91" si="1">+C88*D88/100</f>
        <v>0</v>
      </c>
    </row>
    <row r="89" spans="2:7">
      <c r="B89" s="355"/>
      <c r="C89" s="352"/>
      <c r="D89" s="352"/>
      <c r="E89" s="1148"/>
      <c r="F89" s="1148"/>
      <c r="G89" s="284">
        <f t="shared" si="1"/>
        <v>0</v>
      </c>
    </row>
    <row r="90" spans="2:7">
      <c r="B90" s="355"/>
      <c r="C90" s="352"/>
      <c r="D90" s="352"/>
      <c r="E90" s="1148"/>
      <c r="F90" s="1148"/>
      <c r="G90" s="284">
        <f t="shared" si="1"/>
        <v>0</v>
      </c>
    </row>
    <row r="91" spans="2:7">
      <c r="B91" s="356"/>
      <c r="C91" s="353"/>
      <c r="D91" s="353"/>
      <c r="E91" s="1149"/>
      <c r="F91" s="1149"/>
      <c r="G91" s="299">
        <f t="shared" si="1"/>
        <v>0</v>
      </c>
    </row>
    <row r="92" spans="2:7" s="260" customFormat="1">
      <c r="B92" s="816" t="s">
        <v>956</v>
      </c>
      <c r="C92" s="263"/>
      <c r="D92" s="217"/>
      <c r="E92" s="1182"/>
      <c r="F92" s="1182"/>
      <c r="G92" s="263">
        <f>SUM(G87:G91)</f>
        <v>0</v>
      </c>
    </row>
    <row r="93" spans="2:7">
      <c r="B93" s="354"/>
      <c r="C93" s="351"/>
      <c r="D93" s="351"/>
      <c r="E93" s="1150"/>
      <c r="F93" s="1150"/>
      <c r="G93" s="298">
        <f>+C93*D93/100</f>
        <v>0</v>
      </c>
    </row>
    <row r="94" spans="2:7">
      <c r="B94" s="355"/>
      <c r="C94" s="352"/>
      <c r="D94" s="352"/>
      <c r="E94" s="1148"/>
      <c r="F94" s="1148"/>
      <c r="G94" s="284">
        <f t="shared" ref="G94:G97" si="2">+C94*D94/100</f>
        <v>0</v>
      </c>
    </row>
    <row r="95" spans="2:7">
      <c r="B95" s="355"/>
      <c r="C95" s="352"/>
      <c r="D95" s="352"/>
      <c r="E95" s="1148"/>
      <c r="F95" s="1148"/>
      <c r="G95" s="284">
        <f t="shared" si="2"/>
        <v>0</v>
      </c>
    </row>
    <row r="96" spans="2:7">
      <c r="B96" s="355"/>
      <c r="C96" s="352"/>
      <c r="D96" s="352"/>
      <c r="E96" s="1148"/>
      <c r="F96" s="1148"/>
      <c r="G96" s="284">
        <f t="shared" si="2"/>
        <v>0</v>
      </c>
    </row>
    <row r="97" spans="2:7">
      <c r="B97" s="356"/>
      <c r="C97" s="353"/>
      <c r="D97" s="353"/>
      <c r="E97" s="1149"/>
      <c r="F97" s="1149"/>
      <c r="G97" s="299">
        <f t="shared" si="2"/>
        <v>0</v>
      </c>
    </row>
    <row r="98" spans="2:7" s="260" customFormat="1">
      <c r="B98" s="816" t="s">
        <v>957</v>
      </c>
      <c r="C98" s="263"/>
      <c r="D98" s="217"/>
      <c r="E98" s="1182"/>
      <c r="F98" s="1182"/>
      <c r="G98" s="263">
        <f>SUM(G93:G97)</f>
        <v>0</v>
      </c>
    </row>
    <row r="99" spans="2:7">
      <c r="B99" s="354"/>
      <c r="C99" s="351"/>
      <c r="D99" s="351"/>
      <c r="E99" s="1150"/>
      <c r="F99" s="1150"/>
      <c r="G99" s="298">
        <f>+C99*D99/100</f>
        <v>0</v>
      </c>
    </row>
    <row r="100" spans="2:7">
      <c r="B100" s="355"/>
      <c r="C100" s="352"/>
      <c r="D100" s="352"/>
      <c r="E100" s="1148"/>
      <c r="F100" s="1148"/>
      <c r="G100" s="284">
        <f t="shared" ref="G100:G103" si="3">+C100*D100/100</f>
        <v>0</v>
      </c>
    </row>
    <row r="101" spans="2:7">
      <c r="B101" s="355"/>
      <c r="C101" s="352"/>
      <c r="D101" s="352"/>
      <c r="E101" s="1148"/>
      <c r="F101" s="1148"/>
      <c r="G101" s="284">
        <f t="shared" si="3"/>
        <v>0</v>
      </c>
    </row>
    <row r="102" spans="2:7">
      <c r="B102" s="355"/>
      <c r="C102" s="352"/>
      <c r="D102" s="352"/>
      <c r="E102" s="1148"/>
      <c r="F102" s="1148"/>
      <c r="G102" s="284">
        <f t="shared" si="3"/>
        <v>0</v>
      </c>
    </row>
    <row r="103" spans="2:7">
      <c r="B103" s="356"/>
      <c r="C103" s="353"/>
      <c r="D103" s="353"/>
      <c r="E103" s="1149"/>
      <c r="F103" s="1149"/>
      <c r="G103" s="299">
        <f t="shared" si="3"/>
        <v>0</v>
      </c>
    </row>
    <row r="104" spans="2:7" s="260" customFormat="1">
      <c r="B104" s="816" t="s">
        <v>958</v>
      </c>
      <c r="C104" s="263"/>
      <c r="D104" s="217"/>
      <c r="E104" s="1182"/>
      <c r="F104" s="1182"/>
      <c r="G104" s="263">
        <f>SUM(G99:G103)</f>
        <v>0</v>
      </c>
    </row>
    <row r="105" spans="2:7">
      <c r="B105" s="354"/>
      <c r="C105" s="351"/>
      <c r="D105" s="351"/>
      <c r="E105" s="1150"/>
      <c r="F105" s="1150"/>
      <c r="G105" s="298">
        <f>+C105*D105/100</f>
        <v>0</v>
      </c>
    </row>
    <row r="106" spans="2:7">
      <c r="B106" s="355"/>
      <c r="C106" s="352"/>
      <c r="D106" s="352"/>
      <c r="E106" s="1148"/>
      <c r="F106" s="1148"/>
      <c r="G106" s="284">
        <f t="shared" ref="G106:G109" si="4">+C106*D106/100</f>
        <v>0</v>
      </c>
    </row>
    <row r="107" spans="2:7">
      <c r="B107" s="355"/>
      <c r="C107" s="352"/>
      <c r="D107" s="352"/>
      <c r="E107" s="1148"/>
      <c r="F107" s="1148"/>
      <c r="G107" s="284">
        <f t="shared" si="4"/>
        <v>0</v>
      </c>
    </row>
    <row r="108" spans="2:7">
      <c r="B108" s="355"/>
      <c r="C108" s="352"/>
      <c r="D108" s="352"/>
      <c r="E108" s="1148"/>
      <c r="F108" s="1148"/>
      <c r="G108" s="284">
        <f t="shared" si="4"/>
        <v>0</v>
      </c>
    </row>
    <row r="109" spans="2:7">
      <c r="B109" s="356"/>
      <c r="C109" s="353"/>
      <c r="D109" s="353"/>
      <c r="E109" s="1149"/>
      <c r="F109" s="1149"/>
      <c r="G109" s="299">
        <f t="shared" si="4"/>
        <v>0</v>
      </c>
    </row>
    <row r="110" spans="2:7" s="260" customFormat="1">
      <c r="B110" s="816" t="s">
        <v>959</v>
      </c>
      <c r="C110" s="263"/>
      <c r="D110" s="217"/>
      <c r="E110" s="1182"/>
      <c r="F110" s="1182"/>
      <c r="G110" s="263">
        <f>SUM(G105:G109)</f>
        <v>0</v>
      </c>
    </row>
    <row r="111" spans="2:7">
      <c r="B111" s="262" t="s">
        <v>369</v>
      </c>
      <c r="C111" s="202"/>
      <c r="D111" s="202"/>
      <c r="E111" s="1183"/>
      <c r="F111" s="1183"/>
      <c r="G111" s="263">
        <f>+G86+G92+G98+G110</f>
        <v>0</v>
      </c>
    </row>
    <row r="113" spans="2:7">
      <c r="B113" s="259"/>
    </row>
    <row r="115" spans="2:7" ht="15.75">
      <c r="B115" s="1151" t="s">
        <v>960</v>
      </c>
      <c r="C115" s="1151"/>
      <c r="D115" s="1151"/>
      <c r="E115" s="1151"/>
      <c r="F115" s="1151"/>
      <c r="G115" s="1151"/>
    </row>
    <row r="117" spans="2:7" ht="51">
      <c r="B117" s="1166" t="s">
        <v>961</v>
      </c>
      <c r="C117" s="1168"/>
      <c r="D117" s="244" t="s">
        <v>962</v>
      </c>
      <c r="E117" s="244" t="s">
        <v>963</v>
      </c>
      <c r="F117" s="244" t="s">
        <v>964</v>
      </c>
      <c r="G117" s="266" t="s">
        <v>965</v>
      </c>
    </row>
    <row r="118" spans="2:7">
      <c r="B118" s="1190"/>
      <c r="C118" s="1191"/>
      <c r="D118" s="357"/>
      <c r="E118" s="358"/>
      <c r="F118" s="352"/>
      <c r="G118" s="352"/>
    </row>
    <row r="119" spans="2:7">
      <c r="B119" s="1192"/>
      <c r="C119" s="1193"/>
      <c r="D119" s="359"/>
      <c r="E119" s="360"/>
      <c r="F119" s="352"/>
      <c r="G119" s="352"/>
    </row>
    <row r="120" spans="2:7">
      <c r="B120" s="814"/>
      <c r="C120" s="815"/>
      <c r="D120" s="359"/>
      <c r="E120" s="360"/>
      <c r="F120" s="352"/>
      <c r="G120" s="352"/>
    </row>
    <row r="121" spans="2:7">
      <c r="B121" s="814"/>
      <c r="C121" s="815"/>
      <c r="D121" s="359"/>
      <c r="E121" s="360"/>
      <c r="F121" s="352"/>
      <c r="G121" s="352"/>
    </row>
    <row r="122" spans="2:7">
      <c r="B122" s="1194"/>
      <c r="C122" s="1195"/>
      <c r="D122" s="361"/>
      <c r="E122" s="362"/>
      <c r="F122" s="352"/>
      <c r="G122" s="352"/>
    </row>
    <row r="123" spans="2:7">
      <c r="B123" s="1184" t="s">
        <v>369</v>
      </c>
      <c r="C123" s="1185"/>
      <c r="D123" s="1185"/>
      <c r="E123" s="1186"/>
      <c r="F123" s="252">
        <f>SUM(F118:F122)</f>
        <v>0</v>
      </c>
      <c r="G123" s="252">
        <f>SUM(G118:G122)</f>
        <v>0</v>
      </c>
    </row>
    <row r="127" spans="2:7" ht="15.75">
      <c r="B127" s="1151" t="s">
        <v>966</v>
      </c>
      <c r="C127" s="1151"/>
      <c r="D127" s="1151"/>
      <c r="E127" s="1151"/>
      <c r="F127" s="1151"/>
      <c r="G127" s="1151"/>
    </row>
    <row r="129" spans="2:7" ht="25.5">
      <c r="B129" s="1166" t="s">
        <v>967</v>
      </c>
      <c r="C129" s="1167"/>
      <c r="D129" s="1167"/>
      <c r="E129" s="1167"/>
      <c r="F129" s="1168"/>
      <c r="G129" s="266" t="s">
        <v>968</v>
      </c>
    </row>
    <row r="130" spans="2:7">
      <c r="B130" s="1190"/>
      <c r="C130" s="1196"/>
      <c r="D130" s="1196"/>
      <c r="E130" s="1196"/>
      <c r="F130" s="1191"/>
      <c r="G130" s="352"/>
    </row>
    <row r="131" spans="2:7">
      <c r="B131" s="1192"/>
      <c r="C131" s="1197"/>
      <c r="D131" s="1197"/>
      <c r="E131" s="1197"/>
      <c r="F131" s="1193"/>
      <c r="G131" s="352"/>
    </row>
    <row r="132" spans="2:7">
      <c r="B132" s="1187"/>
      <c r="C132" s="1188"/>
      <c r="D132" s="1188"/>
      <c r="E132" s="1188"/>
      <c r="F132" s="1189"/>
      <c r="G132" s="352"/>
    </row>
    <row r="133" spans="2:7">
      <c r="B133" s="1192"/>
      <c r="C133" s="1197"/>
      <c r="D133" s="1197"/>
      <c r="E133" s="1197"/>
      <c r="F133" s="1193"/>
      <c r="G133" s="352"/>
    </row>
    <row r="134" spans="2:7">
      <c r="B134" s="1194"/>
      <c r="C134" s="1198"/>
      <c r="D134" s="1198"/>
      <c r="E134" s="1198"/>
      <c r="F134" s="1195"/>
      <c r="G134" s="352"/>
    </row>
    <row r="135" spans="2:7">
      <c r="B135" s="1184" t="s">
        <v>369</v>
      </c>
      <c r="C135" s="1185"/>
      <c r="D135" s="1185"/>
      <c r="E135" s="1185"/>
      <c r="F135" s="1186"/>
      <c r="G135" s="252">
        <f>SUM(G130:G134)</f>
        <v>0</v>
      </c>
    </row>
  </sheetData>
  <mergeCells count="99">
    <mergeCell ref="B135:F135"/>
    <mergeCell ref="B118:C118"/>
    <mergeCell ref="B119:C119"/>
    <mergeCell ref="B122:C122"/>
    <mergeCell ref="B123:E123"/>
    <mergeCell ref="B127:G127"/>
    <mergeCell ref="B129:F129"/>
    <mergeCell ref="B130:F130"/>
    <mergeCell ref="B131:F131"/>
    <mergeCell ref="B132:F132"/>
    <mergeCell ref="B133:F133"/>
    <mergeCell ref="B134:F134"/>
    <mergeCell ref="B117:C117"/>
    <mergeCell ref="E96:F96"/>
    <mergeCell ref="E97:F97"/>
    <mergeCell ref="E98:F98"/>
    <mergeCell ref="E105:F105"/>
    <mergeCell ref="E106:F106"/>
    <mergeCell ref="E107:F107"/>
    <mergeCell ref="E108:F108"/>
    <mergeCell ref="E109:F109"/>
    <mergeCell ref="E110:F110"/>
    <mergeCell ref="E111:F111"/>
    <mergeCell ref="B115:G115"/>
    <mergeCell ref="E99:F99"/>
    <mergeCell ref="E100:F100"/>
    <mergeCell ref="E101:F101"/>
    <mergeCell ref="E102:F102"/>
    <mergeCell ref="E95:F95"/>
    <mergeCell ref="E84:F84"/>
    <mergeCell ref="E85:F85"/>
    <mergeCell ref="E86:F86"/>
    <mergeCell ref="E87:F87"/>
    <mergeCell ref="E88:F88"/>
    <mergeCell ref="E89:F89"/>
    <mergeCell ref="E90:F90"/>
    <mergeCell ref="E91:F91"/>
    <mergeCell ref="E92:F92"/>
    <mergeCell ref="E93:F93"/>
    <mergeCell ref="E94:F94"/>
    <mergeCell ref="E80:F80"/>
    <mergeCell ref="E81:F81"/>
    <mergeCell ref="E82:F82"/>
    <mergeCell ref="E83:F83"/>
    <mergeCell ref="B68:F68"/>
    <mergeCell ref="B69:F69"/>
    <mergeCell ref="B70:F70"/>
    <mergeCell ref="B71:F71"/>
    <mergeCell ref="B72:F72"/>
    <mergeCell ref="B73:F73"/>
    <mergeCell ref="B59:F59"/>
    <mergeCell ref="B61:F61"/>
    <mergeCell ref="B65:G65"/>
    <mergeCell ref="B74:F74"/>
    <mergeCell ref="B78:G78"/>
    <mergeCell ref="B58:F58"/>
    <mergeCell ref="B43:E43"/>
    <mergeCell ref="B44:E44"/>
    <mergeCell ref="B45:E45"/>
    <mergeCell ref="B47:E47"/>
    <mergeCell ref="B48:E48"/>
    <mergeCell ref="B50:E50"/>
    <mergeCell ref="B51:E51"/>
    <mergeCell ref="B52:E52"/>
    <mergeCell ref="B54:E54"/>
    <mergeCell ref="B56:E56"/>
    <mergeCell ref="B57:E57"/>
    <mergeCell ref="B23:E23"/>
    <mergeCell ref="B24:E24"/>
    <mergeCell ref="B25:E25"/>
    <mergeCell ref="B42:E42"/>
    <mergeCell ref="B27:E27"/>
    <mergeCell ref="B28:E28"/>
    <mergeCell ref="B29:E29"/>
    <mergeCell ref="B31:E31"/>
    <mergeCell ref="B33:E33"/>
    <mergeCell ref="B34:E34"/>
    <mergeCell ref="B35:E35"/>
    <mergeCell ref="B37:E37"/>
    <mergeCell ref="B38:E38"/>
    <mergeCell ref="B39:E39"/>
    <mergeCell ref="B40:E40"/>
    <mergeCell ref="B36:E36"/>
    <mergeCell ref="E103:F103"/>
    <mergeCell ref="E104:F104"/>
    <mergeCell ref="B2:G2"/>
    <mergeCell ref="B4:G4"/>
    <mergeCell ref="B6:E6"/>
    <mergeCell ref="B7:E7"/>
    <mergeCell ref="B13:E13"/>
    <mergeCell ref="B26:E26"/>
    <mergeCell ref="B15:E15"/>
    <mergeCell ref="B16:E16"/>
    <mergeCell ref="B17:E17"/>
    <mergeCell ref="B18:E18"/>
    <mergeCell ref="B19:E19"/>
    <mergeCell ref="B20:E20"/>
    <mergeCell ref="B21:E21"/>
    <mergeCell ref="B22:E22"/>
  </mergeCells>
  <pageMargins left="0.39370078740157483" right="0.39370078740157483" top="0.39370078740157483" bottom="0.39370078740157483" header="0.51181102362204722" footer="0.51181102362204722"/>
  <pageSetup paperSize="8" scale="87" fitToHeight="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2:K135"/>
  <sheetViews>
    <sheetView showGridLines="0" view="pageBreakPreview" zoomScaleNormal="100" zoomScaleSheetLayoutView="100" zoomScalePageLayoutView="80" workbookViewId="0">
      <selection activeCell="B19" sqref="B19:E19"/>
    </sheetView>
  </sheetViews>
  <sheetFormatPr defaultColWidth="11.42578125" defaultRowHeight="12.75"/>
  <cols>
    <col min="1" max="1" width="4.140625" style="254" customWidth="1"/>
    <col min="2" max="2" width="65.7109375" style="254" customWidth="1"/>
    <col min="3" max="4" width="17.7109375" style="255" customWidth="1"/>
    <col min="5" max="7" width="16.7109375" style="254" customWidth="1"/>
    <col min="8" max="8" width="3.85546875" style="254" customWidth="1"/>
    <col min="9" max="9" width="16.7109375" style="254" customWidth="1"/>
    <col min="10" max="10" width="5.7109375" style="254" customWidth="1"/>
    <col min="11" max="16384" width="11.42578125" style="254"/>
  </cols>
  <sheetData>
    <row r="2" spans="2:8" s="147" customFormat="1" ht="19.5">
      <c r="B2" s="1172" t="s">
        <v>892</v>
      </c>
      <c r="C2" s="1172"/>
      <c r="D2" s="1172"/>
      <c r="E2" s="1172"/>
      <c r="F2" s="1172"/>
      <c r="G2" s="1172"/>
    </row>
    <row r="3" spans="2:8" s="196" customFormat="1" ht="19.5">
      <c r="B3" s="557"/>
      <c r="C3" s="557"/>
      <c r="D3" s="557"/>
      <c r="E3" s="557"/>
      <c r="F3" s="557"/>
      <c r="G3" s="557"/>
      <c r="H3" s="195"/>
    </row>
    <row r="4" spans="2:8" s="196" customFormat="1" ht="19.5">
      <c r="B4" s="1173" t="str">
        <f>+'1.3.3_RA2_REGLA_DESPESA_LIQUID'!B12</f>
        <v>Nom Organisme autònom / Consorci adscrit 3</v>
      </c>
      <c r="C4" s="1174"/>
      <c r="D4" s="1174"/>
      <c r="E4" s="1174"/>
      <c r="F4" s="1174"/>
      <c r="G4" s="1175"/>
      <c r="H4" s="197"/>
    </row>
    <row r="6" spans="2:8" s="243" customFormat="1" ht="25.5">
      <c r="B6" s="1166" t="s">
        <v>904</v>
      </c>
      <c r="C6" s="1167"/>
      <c r="D6" s="1167"/>
      <c r="E6" s="1168"/>
      <c r="F6" s="244" t="s">
        <v>905</v>
      </c>
      <c r="G6" s="245" t="s">
        <v>906</v>
      </c>
    </row>
    <row r="7" spans="2:8" s="243" customFormat="1">
      <c r="B7" s="1169" t="s">
        <v>907</v>
      </c>
      <c r="C7" s="1170"/>
      <c r="D7" s="1170"/>
      <c r="E7" s="1171"/>
      <c r="F7" s="337"/>
      <c r="G7" s="285">
        <f>+'OA-CON3_Estabilitat_liquidació'!G17</f>
        <v>0</v>
      </c>
    </row>
    <row r="8" spans="2:8" s="243" customFormat="1">
      <c r="B8" s="817" t="s">
        <v>908</v>
      </c>
      <c r="C8" s="818"/>
      <c r="D8" s="818"/>
      <c r="E8" s="819"/>
      <c r="F8" s="338"/>
      <c r="G8" s="286">
        <f>+'OA-CON3_Estabilitat_liquidació'!G18</f>
        <v>0</v>
      </c>
    </row>
    <row r="9" spans="2:8" s="243" customFormat="1">
      <c r="B9" s="817" t="s">
        <v>909</v>
      </c>
      <c r="C9" s="818"/>
      <c r="D9" s="818"/>
      <c r="E9" s="819"/>
      <c r="F9" s="338"/>
      <c r="G9" s="338"/>
    </row>
    <row r="10" spans="2:8" s="243" customFormat="1">
      <c r="B10" s="817" t="s">
        <v>910</v>
      </c>
      <c r="C10" s="818"/>
      <c r="D10" s="818"/>
      <c r="E10" s="819"/>
      <c r="F10" s="338"/>
      <c r="G10" s="286">
        <f>+'OA-CON3_Estabilitat_liquidació'!G20</f>
        <v>0</v>
      </c>
    </row>
    <row r="11" spans="2:8" s="243" customFormat="1">
      <c r="B11" s="817" t="s">
        <v>911</v>
      </c>
      <c r="C11" s="818"/>
      <c r="D11" s="818"/>
      <c r="E11" s="819"/>
      <c r="F11" s="338"/>
      <c r="G11" s="286">
        <f>+'OA-CON3_Estabilitat_liquidació'!G21</f>
        <v>0</v>
      </c>
    </row>
    <row r="12" spans="2:8" s="243" customFormat="1">
      <c r="B12" s="820" t="s">
        <v>912</v>
      </c>
      <c r="C12" s="821"/>
      <c r="D12" s="821"/>
      <c r="E12" s="822"/>
      <c r="F12" s="339"/>
      <c r="G12" s="286">
        <f>+'OA-CON3_Estabilitat_liquidació'!G22</f>
        <v>0</v>
      </c>
    </row>
    <row r="13" spans="2:8" s="246" customFormat="1">
      <c r="B13" s="1160" t="s">
        <v>913</v>
      </c>
      <c r="C13" s="1161"/>
      <c r="D13" s="1161"/>
      <c r="E13" s="1162"/>
      <c r="F13" s="247">
        <f>SUM(F7:F12)</f>
        <v>0</v>
      </c>
      <c r="G13" s="247">
        <f>SUM(G7:G12)</f>
        <v>0</v>
      </c>
    </row>
    <row r="14" spans="2:8" s="251" customFormat="1">
      <c r="B14" s="248"/>
      <c r="C14" s="249"/>
      <c r="D14" s="249"/>
      <c r="E14" s="250"/>
    </row>
    <row r="15" spans="2:8" s="251" customFormat="1" ht="25.5">
      <c r="B15" s="1166" t="s">
        <v>914</v>
      </c>
      <c r="C15" s="1167"/>
      <c r="D15" s="1167"/>
      <c r="E15" s="1168"/>
      <c r="F15" s="244" t="s">
        <v>905</v>
      </c>
      <c r="G15" s="245" t="s">
        <v>906</v>
      </c>
    </row>
    <row r="16" spans="2:8" s="246" customFormat="1">
      <c r="B16" s="1169" t="s">
        <v>915</v>
      </c>
      <c r="C16" s="1170"/>
      <c r="D16" s="1170"/>
      <c r="E16" s="1171"/>
      <c r="F16" s="337"/>
      <c r="G16" s="288">
        <f>-'OA-CON3_Estabilitat_liquidació'!G12</f>
        <v>0</v>
      </c>
    </row>
    <row r="17" spans="2:7" s="246" customFormat="1">
      <c r="B17" s="1154" t="s">
        <v>916</v>
      </c>
      <c r="C17" s="1155"/>
      <c r="D17" s="1155"/>
      <c r="E17" s="1156"/>
      <c r="F17" s="338"/>
      <c r="G17" s="289">
        <f>-'OA-CON3_Estabilitat_liquidació'!G111</f>
        <v>0</v>
      </c>
    </row>
    <row r="18" spans="2:7" s="246" customFormat="1">
      <c r="B18" s="1154" t="s">
        <v>917</v>
      </c>
      <c r="C18" s="1155"/>
      <c r="D18" s="1155"/>
      <c r="E18" s="1156"/>
      <c r="F18" s="338"/>
      <c r="G18" s="289">
        <f>-'OA-CON3_Estabilitat_liquidació'!G144</f>
        <v>0</v>
      </c>
    </row>
    <row r="19" spans="2:7" s="246" customFormat="1">
      <c r="B19" s="1154" t="s">
        <v>918</v>
      </c>
      <c r="C19" s="1155"/>
      <c r="D19" s="1155"/>
      <c r="E19" s="1156"/>
      <c r="F19" s="338"/>
      <c r="G19" s="289">
        <f>-'OA-CON3_Estabilitat_liquidació'!G150</f>
        <v>0</v>
      </c>
    </row>
    <row r="20" spans="2:7" s="246" customFormat="1">
      <c r="B20" s="1154" t="s">
        <v>919</v>
      </c>
      <c r="C20" s="1155"/>
      <c r="D20" s="1155"/>
      <c r="E20" s="1156"/>
      <c r="F20" s="338"/>
      <c r="G20" s="289">
        <f>-'OA-CON3_Estabilitat_liquidació'!G156</f>
        <v>0</v>
      </c>
    </row>
    <row r="21" spans="2:7" s="246" customFormat="1" ht="15" customHeight="1">
      <c r="B21" s="1154" t="s">
        <v>920</v>
      </c>
      <c r="C21" s="1155"/>
      <c r="D21" s="1155"/>
      <c r="E21" s="1156"/>
      <c r="F21" s="338"/>
      <c r="G21" s="289">
        <f>-'OA-CON3_Estabilitat_liquidació'!G162</f>
        <v>0</v>
      </c>
    </row>
    <row r="22" spans="2:7" s="246" customFormat="1">
      <c r="B22" s="1154" t="s">
        <v>921</v>
      </c>
      <c r="C22" s="1155"/>
      <c r="D22" s="1155"/>
      <c r="E22" s="1156"/>
      <c r="F22" s="338"/>
      <c r="G22" s="289">
        <f>-'OA-CON3_Estabilitat_liquidació'!G181</f>
        <v>0</v>
      </c>
    </row>
    <row r="23" spans="2:7" s="246" customFormat="1">
      <c r="B23" s="1154" t="s">
        <v>922</v>
      </c>
      <c r="C23" s="1155"/>
      <c r="D23" s="1155"/>
      <c r="E23" s="1156"/>
      <c r="F23" s="338"/>
      <c r="G23" s="289">
        <f>-'OA-CON3_Estabilitat_liquidació'!G168</f>
        <v>0</v>
      </c>
    </row>
    <row r="24" spans="2:7" s="246" customFormat="1">
      <c r="B24" s="1154" t="s">
        <v>923</v>
      </c>
      <c r="C24" s="1155"/>
      <c r="D24" s="1155"/>
      <c r="E24" s="1156"/>
      <c r="F24" s="338"/>
      <c r="G24" s="289">
        <f>-'OA-CON3_Estabilitat_liquidació'!G174</f>
        <v>0</v>
      </c>
    </row>
    <row r="25" spans="2:7" s="246" customFormat="1">
      <c r="B25" s="1154" t="s">
        <v>924</v>
      </c>
      <c r="C25" s="1155"/>
      <c r="D25" s="1155"/>
      <c r="E25" s="1156"/>
      <c r="F25" s="338"/>
      <c r="G25" s="289">
        <f>-'OA-CON3_Estabilitat_liquidació'!G193</f>
        <v>0</v>
      </c>
    </row>
    <row r="26" spans="2:7" s="246" customFormat="1">
      <c r="B26" s="1154" t="s">
        <v>925</v>
      </c>
      <c r="C26" s="1155"/>
      <c r="D26" s="1155"/>
      <c r="E26" s="1156"/>
      <c r="F26" s="338"/>
      <c r="G26" s="289">
        <f>-'OA-CON3_Estabilitat_liquidació'!E188</f>
        <v>0</v>
      </c>
    </row>
    <row r="27" spans="2:7" s="246" customFormat="1">
      <c r="B27" s="1154" t="s">
        <v>926</v>
      </c>
      <c r="C27" s="1155"/>
      <c r="D27" s="1155"/>
      <c r="E27" s="1156"/>
      <c r="F27" s="289">
        <v>0</v>
      </c>
      <c r="G27" s="289">
        <v>0</v>
      </c>
    </row>
    <row r="28" spans="2:7" s="246" customFormat="1">
      <c r="B28" s="1157" t="s">
        <v>927</v>
      </c>
      <c r="C28" s="1158"/>
      <c r="D28" s="1158"/>
      <c r="E28" s="1159"/>
      <c r="F28" s="339"/>
      <c r="G28" s="290">
        <f>+G74</f>
        <v>0</v>
      </c>
    </row>
    <row r="29" spans="2:7" s="246" customFormat="1">
      <c r="B29" s="1160" t="s">
        <v>928</v>
      </c>
      <c r="C29" s="1161"/>
      <c r="D29" s="1161"/>
      <c r="E29" s="1162"/>
      <c r="F29" s="247">
        <f>SUM(F16:F28)</f>
        <v>0</v>
      </c>
      <c r="G29" s="247">
        <f>SUM(G16:G28)</f>
        <v>0</v>
      </c>
    </row>
    <row r="30" spans="2:7" s="251" customFormat="1">
      <c r="B30" s="248"/>
      <c r="C30" s="249"/>
      <c r="D30" s="249"/>
      <c r="E30" s="250"/>
    </row>
    <row r="31" spans="2:7">
      <c r="B31" s="1160" t="s">
        <v>929</v>
      </c>
      <c r="C31" s="1161"/>
      <c r="D31" s="1161"/>
      <c r="E31" s="1162"/>
      <c r="F31" s="252">
        <f>+F13+F29</f>
        <v>0</v>
      </c>
      <c r="G31" s="253">
        <f>+G13+G29</f>
        <v>0</v>
      </c>
    </row>
    <row r="32" spans="2:7" s="251" customFormat="1">
      <c r="B32" s="248"/>
      <c r="C32" s="249"/>
      <c r="D32" s="249"/>
      <c r="E32" s="250"/>
    </row>
    <row r="33" spans="2:7" s="251" customFormat="1" ht="25.5">
      <c r="B33" s="1166" t="s">
        <v>930</v>
      </c>
      <c r="C33" s="1167"/>
      <c r="D33" s="1167"/>
      <c r="E33" s="1168"/>
      <c r="F33" s="244" t="s">
        <v>905</v>
      </c>
      <c r="G33" s="245" t="s">
        <v>906</v>
      </c>
    </row>
    <row r="34" spans="2:7">
      <c r="B34" s="1176" t="str">
        <f>'1.3.3_RA2_REGLA_DESPESA_LIQUID'!B9</f>
        <v>Nom Entitat local</v>
      </c>
      <c r="C34" s="1177"/>
      <c r="D34" s="1177"/>
      <c r="E34" s="1178"/>
      <c r="F34" s="340"/>
      <c r="G34" s="341"/>
    </row>
    <row r="35" spans="2:7">
      <c r="B35" s="1163" t="str">
        <f>'1.3.3_RA2_REGLA_DESPESA_LIQUID'!B10</f>
        <v>Nom Organisme autònom / Consorci adscrit 1</v>
      </c>
      <c r="C35" s="1164"/>
      <c r="D35" s="1164"/>
      <c r="E35" s="1165"/>
      <c r="F35" s="342"/>
      <c r="G35" s="343"/>
    </row>
    <row r="36" spans="2:7" ht="15" customHeight="1">
      <c r="B36" s="1163" t="str">
        <f>'1.3.3_RA2_REGLA_DESPESA_LIQUID'!B11</f>
        <v>Nom Organisme autònom / Consorci adscrit 2</v>
      </c>
      <c r="C36" s="1164"/>
      <c r="D36" s="1164"/>
      <c r="E36" s="1165"/>
      <c r="F36" s="342"/>
      <c r="G36" s="343"/>
    </row>
    <row r="37" spans="2:7">
      <c r="B37" s="1163" t="str">
        <f>'1.3.3_RA2_REGLA_DESPESA_LIQUID'!B13</f>
        <v>Nom EPE / Societat municipal / Fundació 1</v>
      </c>
      <c r="C37" s="1164"/>
      <c r="D37" s="1164"/>
      <c r="E37" s="1165"/>
      <c r="F37" s="342"/>
      <c r="G37" s="343"/>
    </row>
    <row r="38" spans="2:7">
      <c r="B38" s="1163" t="str">
        <f>'1.3.3_RA2_REGLA_DESPESA_LIQUID'!B14</f>
        <v>Nom EPE / Societat municipal / Fundació 2</v>
      </c>
      <c r="C38" s="1164"/>
      <c r="D38" s="1164"/>
      <c r="E38" s="1165"/>
      <c r="F38" s="342"/>
      <c r="G38" s="343"/>
    </row>
    <row r="39" spans="2:7">
      <c r="B39" s="1163" t="str">
        <f>'1.3.3_RA2_REGLA_DESPESA_LIQUID'!B15</f>
        <v>Nom EPE / Societat municipal / Fundació 3</v>
      </c>
      <c r="C39" s="1164"/>
      <c r="D39" s="1164"/>
      <c r="E39" s="1165"/>
      <c r="F39" s="344"/>
      <c r="G39" s="345"/>
    </row>
    <row r="40" spans="2:7" ht="12.75" customHeight="1">
      <c r="B40" s="1160" t="s">
        <v>931</v>
      </c>
      <c r="C40" s="1161"/>
      <c r="D40" s="1161"/>
      <c r="E40" s="1162"/>
      <c r="F40" s="252">
        <f>SUM(F34:F39)</f>
        <v>0</v>
      </c>
      <c r="G40" s="252">
        <f>SUM(G34:G39)</f>
        <v>0</v>
      </c>
    </row>
    <row r="41" spans="2:7" s="251" customFormat="1">
      <c r="B41" s="248"/>
      <c r="C41" s="249"/>
      <c r="D41" s="249"/>
      <c r="E41" s="250"/>
    </row>
    <row r="42" spans="2:7" s="251" customFormat="1" ht="25.5">
      <c r="B42" s="1166" t="s">
        <v>932</v>
      </c>
      <c r="C42" s="1167"/>
      <c r="D42" s="1167"/>
      <c r="E42" s="1168"/>
      <c r="F42" s="244" t="s">
        <v>905</v>
      </c>
      <c r="G42" s="245" t="s">
        <v>906</v>
      </c>
    </row>
    <row r="43" spans="2:7">
      <c r="B43" s="1169" t="s">
        <v>933</v>
      </c>
      <c r="C43" s="1170"/>
      <c r="D43" s="1170"/>
      <c r="E43" s="1171"/>
      <c r="F43" s="346"/>
      <c r="G43" s="291">
        <f>+G86</f>
        <v>0</v>
      </c>
    </row>
    <row r="44" spans="2:7">
      <c r="B44" s="1154" t="s">
        <v>934</v>
      </c>
      <c r="C44" s="1155"/>
      <c r="D44" s="1155"/>
      <c r="E44" s="1156"/>
      <c r="F44" s="347"/>
      <c r="G44" s="292">
        <f>+G92</f>
        <v>0</v>
      </c>
    </row>
    <row r="45" spans="2:7">
      <c r="B45" s="1154" t="s">
        <v>935</v>
      </c>
      <c r="C45" s="1155"/>
      <c r="D45" s="1155"/>
      <c r="E45" s="1156"/>
      <c r="F45" s="347"/>
      <c r="G45" s="292">
        <f>+G98</f>
        <v>0</v>
      </c>
    </row>
    <row r="46" spans="2:7">
      <c r="B46" s="771" t="s">
        <v>936</v>
      </c>
      <c r="C46" s="772"/>
      <c r="D46" s="772"/>
      <c r="E46" s="773"/>
      <c r="F46" s="774"/>
      <c r="G46" s="292">
        <f>+G104</f>
        <v>0</v>
      </c>
    </row>
    <row r="47" spans="2:7">
      <c r="B47" s="1157" t="s">
        <v>937</v>
      </c>
      <c r="C47" s="1158"/>
      <c r="D47" s="1158"/>
      <c r="E47" s="1159"/>
      <c r="F47" s="348"/>
      <c r="G47" s="293">
        <f>+G110</f>
        <v>0</v>
      </c>
    </row>
    <row r="48" spans="2:7">
      <c r="B48" s="1160" t="s">
        <v>938</v>
      </c>
      <c r="C48" s="1161"/>
      <c r="D48" s="1161"/>
      <c r="E48" s="1162"/>
      <c r="F48" s="252">
        <f>SUM(F43:F47)</f>
        <v>0</v>
      </c>
      <c r="G48" s="253">
        <f>SUM(G43:G47)</f>
        <v>0</v>
      </c>
    </row>
    <row r="49" spans="2:11" s="251" customFormat="1">
      <c r="B49" s="248"/>
      <c r="C49" s="249"/>
      <c r="D49" s="249"/>
      <c r="E49" s="250"/>
    </row>
    <row r="50" spans="2:11" s="251" customFormat="1" ht="25.5">
      <c r="B50" s="1166" t="s">
        <v>939</v>
      </c>
      <c r="C50" s="1167"/>
      <c r="D50" s="1167"/>
      <c r="E50" s="1168"/>
      <c r="F50" s="244" t="s">
        <v>905</v>
      </c>
      <c r="G50" s="245" t="s">
        <v>906</v>
      </c>
    </row>
    <row r="51" spans="2:11">
      <c r="B51" s="1179" t="s">
        <v>939</v>
      </c>
      <c r="C51" s="1180"/>
      <c r="D51" s="1180"/>
      <c r="E51" s="1181"/>
      <c r="F51" s="349"/>
      <c r="G51" s="294">
        <f>+F123+G123</f>
        <v>0</v>
      </c>
    </row>
    <row r="52" spans="2:11">
      <c r="B52" s="1160" t="s">
        <v>940</v>
      </c>
      <c r="C52" s="1161"/>
      <c r="D52" s="1161"/>
      <c r="E52" s="1162"/>
      <c r="F52" s="252">
        <f>SUM(F51:F51)</f>
        <v>0</v>
      </c>
      <c r="G52" s="252">
        <f>SUM(G51:G51)</f>
        <v>0</v>
      </c>
    </row>
    <row r="53" spans="2:11" s="251" customFormat="1">
      <c r="B53" s="248"/>
      <c r="E53" s="250"/>
      <c r="F53" s="249"/>
      <c r="G53" s="249"/>
    </row>
    <row r="54" spans="2:11">
      <c r="B54" s="1160" t="s">
        <v>941</v>
      </c>
      <c r="C54" s="1161"/>
      <c r="D54" s="1161"/>
      <c r="E54" s="1162"/>
      <c r="F54" s="252">
        <f>+F31-F40-F48-F52</f>
        <v>0</v>
      </c>
      <c r="G54" s="253">
        <f>+G31-G40-G48-G52</f>
        <v>0</v>
      </c>
    </row>
    <row r="55" spans="2:11" s="258" customFormat="1">
      <c r="B55" s="823"/>
      <c r="C55" s="257"/>
      <c r="D55" s="257"/>
    </row>
    <row r="56" spans="2:11" s="258" customFormat="1" ht="24" customHeight="1">
      <c r="B56" s="1166" t="s">
        <v>942</v>
      </c>
      <c r="C56" s="1167"/>
      <c r="D56" s="1167"/>
      <c r="E56" s="1168"/>
      <c r="F56" s="244" t="s">
        <v>943</v>
      </c>
      <c r="G56" s="244" t="s">
        <v>477</v>
      </c>
    </row>
    <row r="57" spans="2:11" s="258" customFormat="1">
      <c r="B57" s="1169" t="s">
        <v>944</v>
      </c>
      <c r="C57" s="1170"/>
      <c r="D57" s="1170"/>
      <c r="E57" s="1171"/>
      <c r="F57" s="295">
        <f>+'1.3.3_RA2_REGLA_DESPESA_LIQUID'!E8</f>
        <v>0</v>
      </c>
      <c r="G57" s="296">
        <f>+F54*(1+F57)</f>
        <v>0</v>
      </c>
    </row>
    <row r="58" spans="2:11" s="258" customFormat="1">
      <c r="B58" s="1157" t="s">
        <v>945</v>
      </c>
      <c r="C58" s="1158"/>
      <c r="D58" s="1158"/>
      <c r="E58" s="1158"/>
      <c r="F58" s="1159"/>
      <c r="G58" s="297">
        <f>+G135</f>
        <v>0</v>
      </c>
    </row>
    <row r="59" spans="2:11" s="258" customFormat="1">
      <c r="B59" s="1160" t="s">
        <v>946</v>
      </c>
      <c r="C59" s="1161"/>
      <c r="D59" s="1161"/>
      <c r="E59" s="1161"/>
      <c r="F59" s="1162"/>
      <c r="G59" s="252">
        <f>+G57+G58</f>
        <v>0</v>
      </c>
    </row>
    <row r="60" spans="2:11">
      <c r="F60" s="258"/>
      <c r="G60" s="258"/>
      <c r="H60" s="258"/>
      <c r="I60" s="258"/>
      <c r="J60" s="258"/>
      <c r="K60" s="258"/>
    </row>
    <row r="61" spans="2:11">
      <c r="B61" s="1160" t="s">
        <v>947</v>
      </c>
      <c r="C61" s="1161"/>
      <c r="D61" s="1161"/>
      <c r="E61" s="1161"/>
      <c r="F61" s="1162"/>
      <c r="G61" s="252">
        <f>+G59-G54</f>
        <v>0</v>
      </c>
      <c r="H61" s="258"/>
      <c r="I61" s="258"/>
      <c r="J61" s="258"/>
      <c r="K61" s="258"/>
    </row>
    <row r="62" spans="2:11">
      <c r="B62" s="256"/>
      <c r="F62" s="258"/>
      <c r="G62" s="258"/>
      <c r="H62" s="258"/>
      <c r="I62" s="258"/>
      <c r="J62" s="258"/>
      <c r="K62" s="258"/>
    </row>
    <row r="63" spans="2:11">
      <c r="B63" s="256"/>
      <c r="F63" s="258"/>
      <c r="G63" s="258"/>
      <c r="H63" s="258"/>
      <c r="I63" s="258"/>
      <c r="J63" s="258"/>
      <c r="K63" s="258"/>
    </row>
    <row r="64" spans="2:11">
      <c r="F64" s="258"/>
      <c r="G64" s="258"/>
      <c r="H64" s="258"/>
      <c r="I64" s="258"/>
      <c r="J64" s="258"/>
      <c r="K64" s="258"/>
    </row>
    <row r="65" spans="2:11" ht="15.75">
      <c r="B65" s="1151" t="s">
        <v>948</v>
      </c>
      <c r="C65" s="1151"/>
      <c r="D65" s="1151"/>
      <c r="E65" s="1151"/>
      <c r="F65" s="1151"/>
      <c r="G65" s="1151"/>
      <c r="H65" s="258"/>
      <c r="I65" s="258"/>
      <c r="J65" s="258"/>
      <c r="K65" s="258"/>
    </row>
    <row r="66" spans="2:11">
      <c r="F66" s="258"/>
      <c r="G66" s="258"/>
      <c r="H66" s="258"/>
      <c r="I66" s="258"/>
      <c r="J66" s="258"/>
      <c r="K66" s="258"/>
    </row>
    <row r="67" spans="2:11">
      <c r="B67" s="765" t="s">
        <v>949</v>
      </c>
      <c r="C67" s="207"/>
      <c r="D67" s="207"/>
      <c r="E67" s="207"/>
      <c r="F67" s="207"/>
      <c r="G67" s="207"/>
      <c r="H67" s="207"/>
      <c r="I67" s="207"/>
    </row>
    <row r="68" spans="2:11">
      <c r="B68" s="1101" t="s">
        <v>368</v>
      </c>
      <c r="C68" s="1101"/>
      <c r="D68" s="1101"/>
      <c r="E68" s="1101"/>
      <c r="F68" s="1101"/>
      <c r="G68" s="799" t="s">
        <v>509</v>
      </c>
      <c r="H68" s="207"/>
      <c r="I68" s="207"/>
    </row>
    <row r="69" spans="2:11">
      <c r="B69" s="1150"/>
      <c r="C69" s="1150"/>
      <c r="D69" s="1150"/>
      <c r="E69" s="1150"/>
      <c r="F69" s="1150"/>
      <c r="G69" s="351"/>
      <c r="H69" s="207"/>
      <c r="I69" s="207"/>
    </row>
    <row r="70" spans="2:11">
      <c r="B70" s="1148"/>
      <c r="C70" s="1148"/>
      <c r="D70" s="1148"/>
      <c r="E70" s="1148"/>
      <c r="F70" s="1148"/>
      <c r="G70" s="352"/>
      <c r="H70" s="207"/>
      <c r="I70" s="207"/>
    </row>
    <row r="71" spans="2:11">
      <c r="B71" s="1148"/>
      <c r="C71" s="1148"/>
      <c r="D71" s="1148"/>
      <c r="E71" s="1148"/>
      <c r="F71" s="1148"/>
      <c r="G71" s="352"/>
      <c r="H71" s="207"/>
      <c r="I71" s="207"/>
    </row>
    <row r="72" spans="2:11">
      <c r="B72" s="1148"/>
      <c r="C72" s="1148"/>
      <c r="D72" s="1148"/>
      <c r="E72" s="1148"/>
      <c r="F72" s="1148"/>
      <c r="G72" s="352"/>
      <c r="H72" s="207"/>
      <c r="I72" s="207"/>
    </row>
    <row r="73" spans="2:11">
      <c r="B73" s="1149"/>
      <c r="C73" s="1149"/>
      <c r="D73" s="1149"/>
      <c r="E73" s="1149"/>
      <c r="F73" s="1149"/>
      <c r="G73" s="353"/>
      <c r="H73" s="207"/>
      <c r="I73" s="207"/>
    </row>
    <row r="74" spans="2:11">
      <c r="B74" s="998" t="s">
        <v>369</v>
      </c>
      <c r="C74" s="999"/>
      <c r="D74" s="999"/>
      <c r="E74" s="999"/>
      <c r="F74" s="1000"/>
      <c r="G74" s="202">
        <f>SUM(G69:G73)</f>
        <v>0</v>
      </c>
      <c r="H74" s="207"/>
      <c r="I74" s="207"/>
    </row>
    <row r="75" spans="2:11">
      <c r="B75" s="207"/>
      <c r="C75" s="207"/>
      <c r="D75" s="207"/>
      <c r="E75" s="207"/>
      <c r="F75" s="207"/>
      <c r="G75" s="207"/>
      <c r="H75" s="207"/>
      <c r="I75" s="207"/>
    </row>
    <row r="76" spans="2:11">
      <c r="B76" s="207"/>
      <c r="C76" s="207"/>
      <c r="D76" s="207"/>
      <c r="E76" s="207"/>
      <c r="F76" s="207"/>
      <c r="G76" s="207"/>
      <c r="H76" s="207"/>
      <c r="I76" s="207"/>
    </row>
    <row r="77" spans="2:11">
      <c r="H77" s="258"/>
      <c r="I77" s="258"/>
      <c r="J77" s="258"/>
      <c r="K77" s="258"/>
    </row>
    <row r="78" spans="2:11" ht="15.75">
      <c r="B78" s="1151" t="s">
        <v>950</v>
      </c>
      <c r="C78" s="1151"/>
      <c r="D78" s="1151"/>
      <c r="E78" s="1151"/>
      <c r="F78" s="1151"/>
      <c r="G78" s="1151"/>
      <c r="H78" s="261"/>
      <c r="I78" s="261"/>
      <c r="J78" s="258"/>
      <c r="K78" s="258"/>
    </row>
    <row r="79" spans="2:11" ht="13.5" customHeight="1">
      <c r="B79" s="204"/>
      <c r="C79" s="204"/>
      <c r="H79" s="258"/>
      <c r="I79" s="258"/>
      <c r="J79" s="258"/>
      <c r="K79" s="258"/>
    </row>
    <row r="80" spans="2:11" s="265" customFormat="1" ht="38.25" customHeight="1">
      <c r="B80" s="264" t="s">
        <v>951</v>
      </c>
      <c r="C80" s="217" t="s">
        <v>854</v>
      </c>
      <c r="D80" s="217" t="s">
        <v>952</v>
      </c>
      <c r="E80" s="1152" t="s">
        <v>953</v>
      </c>
      <c r="F80" s="1153"/>
      <c r="G80" s="217" t="s">
        <v>954</v>
      </c>
    </row>
    <row r="81" spans="2:7">
      <c r="B81" s="354"/>
      <c r="C81" s="351"/>
      <c r="D81" s="351"/>
      <c r="E81" s="1150"/>
      <c r="F81" s="1150"/>
      <c r="G81" s="298">
        <f>+C81*D81/100</f>
        <v>0</v>
      </c>
    </row>
    <row r="82" spans="2:7">
      <c r="B82" s="355"/>
      <c r="C82" s="352"/>
      <c r="D82" s="352"/>
      <c r="E82" s="1148"/>
      <c r="F82" s="1148"/>
      <c r="G82" s="284">
        <f t="shared" ref="G82:G85" si="0">+C82*D82/100</f>
        <v>0</v>
      </c>
    </row>
    <row r="83" spans="2:7">
      <c r="B83" s="355"/>
      <c r="C83" s="352"/>
      <c r="D83" s="352"/>
      <c r="E83" s="1148"/>
      <c r="F83" s="1148"/>
      <c r="G83" s="284">
        <f t="shared" si="0"/>
        <v>0</v>
      </c>
    </row>
    <row r="84" spans="2:7">
      <c r="B84" s="355"/>
      <c r="C84" s="352"/>
      <c r="D84" s="352"/>
      <c r="E84" s="1148"/>
      <c r="F84" s="1148"/>
      <c r="G84" s="284">
        <f t="shared" si="0"/>
        <v>0</v>
      </c>
    </row>
    <row r="85" spans="2:7">
      <c r="B85" s="356"/>
      <c r="C85" s="353"/>
      <c r="D85" s="353"/>
      <c r="E85" s="1149"/>
      <c r="F85" s="1149"/>
      <c r="G85" s="299">
        <f t="shared" si="0"/>
        <v>0</v>
      </c>
    </row>
    <row r="86" spans="2:7" s="260" customFormat="1">
      <c r="B86" s="816" t="s">
        <v>955</v>
      </c>
      <c r="C86" s="263"/>
      <c r="D86" s="217"/>
      <c r="E86" s="1182"/>
      <c r="F86" s="1182"/>
      <c r="G86" s="263">
        <f>SUM(G81:G85)</f>
        <v>0</v>
      </c>
    </row>
    <row r="87" spans="2:7">
      <c r="B87" s="354"/>
      <c r="C87" s="351"/>
      <c r="D87" s="351"/>
      <c r="E87" s="1150"/>
      <c r="F87" s="1150"/>
      <c r="G87" s="298">
        <f>+C87*D87/100</f>
        <v>0</v>
      </c>
    </row>
    <row r="88" spans="2:7">
      <c r="B88" s="355"/>
      <c r="C88" s="352"/>
      <c r="D88" s="352"/>
      <c r="E88" s="1148"/>
      <c r="F88" s="1148"/>
      <c r="G88" s="284">
        <f t="shared" ref="G88:G91" si="1">+C88*D88/100</f>
        <v>0</v>
      </c>
    </row>
    <row r="89" spans="2:7">
      <c r="B89" s="355"/>
      <c r="C89" s="352"/>
      <c r="D89" s="352"/>
      <c r="E89" s="1148"/>
      <c r="F89" s="1148"/>
      <c r="G89" s="284">
        <f t="shared" si="1"/>
        <v>0</v>
      </c>
    </row>
    <row r="90" spans="2:7">
      <c r="B90" s="355"/>
      <c r="C90" s="352"/>
      <c r="D90" s="352"/>
      <c r="E90" s="1148"/>
      <c r="F90" s="1148"/>
      <c r="G90" s="284">
        <f t="shared" si="1"/>
        <v>0</v>
      </c>
    </row>
    <row r="91" spans="2:7">
      <c r="B91" s="356"/>
      <c r="C91" s="353"/>
      <c r="D91" s="353"/>
      <c r="E91" s="1149"/>
      <c r="F91" s="1149"/>
      <c r="G91" s="299">
        <f t="shared" si="1"/>
        <v>0</v>
      </c>
    </row>
    <row r="92" spans="2:7" s="260" customFormat="1">
      <c r="B92" s="816" t="s">
        <v>956</v>
      </c>
      <c r="C92" s="263"/>
      <c r="D92" s="217"/>
      <c r="E92" s="1182"/>
      <c r="F92" s="1182"/>
      <c r="G92" s="263">
        <f>SUM(G87:G91)</f>
        <v>0</v>
      </c>
    </row>
    <row r="93" spans="2:7">
      <c r="B93" s="354"/>
      <c r="C93" s="351"/>
      <c r="D93" s="351"/>
      <c r="E93" s="1150"/>
      <c r="F93" s="1150"/>
      <c r="G93" s="298">
        <f>+C93*D93/100</f>
        <v>0</v>
      </c>
    </row>
    <row r="94" spans="2:7">
      <c r="B94" s="355"/>
      <c r="C94" s="352"/>
      <c r="D94" s="352"/>
      <c r="E94" s="1148"/>
      <c r="F94" s="1148"/>
      <c r="G94" s="284">
        <f t="shared" ref="G94:G97" si="2">+C94*D94/100</f>
        <v>0</v>
      </c>
    </row>
    <row r="95" spans="2:7">
      <c r="B95" s="355"/>
      <c r="C95" s="352"/>
      <c r="D95" s="352"/>
      <c r="E95" s="1148"/>
      <c r="F95" s="1148"/>
      <c r="G95" s="284">
        <f t="shared" si="2"/>
        <v>0</v>
      </c>
    </row>
    <row r="96" spans="2:7">
      <c r="B96" s="355"/>
      <c r="C96" s="352"/>
      <c r="D96" s="352"/>
      <c r="E96" s="1148"/>
      <c r="F96" s="1148"/>
      <c r="G96" s="284">
        <f t="shared" si="2"/>
        <v>0</v>
      </c>
    </row>
    <row r="97" spans="2:7">
      <c r="B97" s="356"/>
      <c r="C97" s="353"/>
      <c r="D97" s="353"/>
      <c r="E97" s="1149"/>
      <c r="F97" s="1149"/>
      <c r="G97" s="299">
        <f t="shared" si="2"/>
        <v>0</v>
      </c>
    </row>
    <row r="98" spans="2:7" s="260" customFormat="1">
      <c r="B98" s="816" t="s">
        <v>957</v>
      </c>
      <c r="C98" s="263"/>
      <c r="D98" s="217"/>
      <c r="E98" s="1182"/>
      <c r="F98" s="1182"/>
      <c r="G98" s="263">
        <f>SUM(G93:G97)</f>
        <v>0</v>
      </c>
    </row>
    <row r="99" spans="2:7">
      <c r="B99" s="354"/>
      <c r="C99" s="351"/>
      <c r="D99" s="351"/>
      <c r="E99" s="1150"/>
      <c r="F99" s="1150"/>
      <c r="G99" s="298">
        <f>+C99*D99/100</f>
        <v>0</v>
      </c>
    </row>
    <row r="100" spans="2:7">
      <c r="B100" s="355"/>
      <c r="C100" s="352"/>
      <c r="D100" s="352"/>
      <c r="E100" s="1148"/>
      <c r="F100" s="1148"/>
      <c r="G100" s="284">
        <f t="shared" ref="G100:G103" si="3">+C100*D100/100</f>
        <v>0</v>
      </c>
    </row>
    <row r="101" spans="2:7">
      <c r="B101" s="355"/>
      <c r="C101" s="352"/>
      <c r="D101" s="352"/>
      <c r="E101" s="1148"/>
      <c r="F101" s="1148"/>
      <c r="G101" s="284">
        <f t="shared" si="3"/>
        <v>0</v>
      </c>
    </row>
    <row r="102" spans="2:7">
      <c r="B102" s="355"/>
      <c r="C102" s="352"/>
      <c r="D102" s="352"/>
      <c r="E102" s="1148"/>
      <c r="F102" s="1148"/>
      <c r="G102" s="284">
        <f t="shared" si="3"/>
        <v>0</v>
      </c>
    </row>
    <row r="103" spans="2:7">
      <c r="B103" s="356"/>
      <c r="C103" s="353"/>
      <c r="D103" s="353"/>
      <c r="E103" s="1149"/>
      <c r="F103" s="1149"/>
      <c r="G103" s="299">
        <f t="shared" si="3"/>
        <v>0</v>
      </c>
    </row>
    <row r="104" spans="2:7" s="260" customFormat="1">
      <c r="B104" s="816" t="s">
        <v>958</v>
      </c>
      <c r="C104" s="263"/>
      <c r="D104" s="217"/>
      <c r="E104" s="1182"/>
      <c r="F104" s="1182"/>
      <c r="G104" s="263">
        <f>SUM(G99:G103)</f>
        <v>0</v>
      </c>
    </row>
    <row r="105" spans="2:7">
      <c r="B105" s="354"/>
      <c r="C105" s="351"/>
      <c r="D105" s="351"/>
      <c r="E105" s="1150"/>
      <c r="F105" s="1150"/>
      <c r="G105" s="298">
        <f>+C105*D105/100</f>
        <v>0</v>
      </c>
    </row>
    <row r="106" spans="2:7">
      <c r="B106" s="355"/>
      <c r="C106" s="352"/>
      <c r="D106" s="352"/>
      <c r="E106" s="1148"/>
      <c r="F106" s="1148"/>
      <c r="G106" s="284">
        <f t="shared" ref="G106:G109" si="4">+C106*D106/100</f>
        <v>0</v>
      </c>
    </row>
    <row r="107" spans="2:7">
      <c r="B107" s="355"/>
      <c r="C107" s="352"/>
      <c r="D107" s="352"/>
      <c r="E107" s="1148"/>
      <c r="F107" s="1148"/>
      <c r="G107" s="284">
        <f t="shared" si="4"/>
        <v>0</v>
      </c>
    </row>
    <row r="108" spans="2:7">
      <c r="B108" s="355"/>
      <c r="C108" s="352"/>
      <c r="D108" s="352"/>
      <c r="E108" s="1148"/>
      <c r="F108" s="1148"/>
      <c r="G108" s="284">
        <f t="shared" si="4"/>
        <v>0</v>
      </c>
    </row>
    <row r="109" spans="2:7">
      <c r="B109" s="356"/>
      <c r="C109" s="353"/>
      <c r="D109" s="353"/>
      <c r="E109" s="1149"/>
      <c r="F109" s="1149"/>
      <c r="G109" s="299">
        <f t="shared" si="4"/>
        <v>0</v>
      </c>
    </row>
    <row r="110" spans="2:7" s="260" customFormat="1">
      <c r="B110" s="816" t="s">
        <v>959</v>
      </c>
      <c r="C110" s="263"/>
      <c r="D110" s="217"/>
      <c r="E110" s="1182"/>
      <c r="F110" s="1182"/>
      <c r="G110" s="263">
        <f>SUM(G105:G109)</f>
        <v>0</v>
      </c>
    </row>
    <row r="111" spans="2:7">
      <c r="B111" s="262" t="s">
        <v>369</v>
      </c>
      <c r="C111" s="202"/>
      <c r="D111" s="202"/>
      <c r="E111" s="1183"/>
      <c r="F111" s="1183"/>
      <c r="G111" s="263">
        <f>+G86+G92+G98+G110</f>
        <v>0</v>
      </c>
    </row>
    <row r="113" spans="2:7">
      <c r="B113" s="259"/>
    </row>
    <row r="115" spans="2:7" ht="15.75">
      <c r="B115" s="1151" t="s">
        <v>960</v>
      </c>
      <c r="C115" s="1151"/>
      <c r="D115" s="1151"/>
      <c r="E115" s="1151"/>
      <c r="F115" s="1151"/>
      <c r="G115" s="1151"/>
    </row>
    <row r="117" spans="2:7" ht="51">
      <c r="B117" s="1166" t="s">
        <v>961</v>
      </c>
      <c r="C117" s="1168"/>
      <c r="D117" s="244" t="s">
        <v>962</v>
      </c>
      <c r="E117" s="244" t="s">
        <v>963</v>
      </c>
      <c r="F117" s="244" t="s">
        <v>964</v>
      </c>
      <c r="G117" s="266" t="s">
        <v>965</v>
      </c>
    </row>
    <row r="118" spans="2:7">
      <c r="B118" s="1190"/>
      <c r="C118" s="1191"/>
      <c r="D118" s="357"/>
      <c r="E118" s="358"/>
      <c r="F118" s="352"/>
      <c r="G118" s="352"/>
    </row>
    <row r="119" spans="2:7">
      <c r="B119" s="1192"/>
      <c r="C119" s="1193"/>
      <c r="D119" s="359"/>
      <c r="E119" s="360"/>
      <c r="F119" s="352"/>
      <c r="G119" s="352"/>
    </row>
    <row r="120" spans="2:7">
      <c r="B120" s="814"/>
      <c r="C120" s="815"/>
      <c r="D120" s="359"/>
      <c r="E120" s="360"/>
      <c r="F120" s="352"/>
      <c r="G120" s="352"/>
    </row>
    <row r="121" spans="2:7">
      <c r="B121" s="814"/>
      <c r="C121" s="815"/>
      <c r="D121" s="359"/>
      <c r="E121" s="360"/>
      <c r="F121" s="352"/>
      <c r="G121" s="352"/>
    </row>
    <row r="122" spans="2:7">
      <c r="B122" s="1194"/>
      <c r="C122" s="1195"/>
      <c r="D122" s="361"/>
      <c r="E122" s="362"/>
      <c r="F122" s="352"/>
      <c r="G122" s="352"/>
    </row>
    <row r="123" spans="2:7">
      <c r="B123" s="1184" t="s">
        <v>369</v>
      </c>
      <c r="C123" s="1185"/>
      <c r="D123" s="1185"/>
      <c r="E123" s="1186"/>
      <c r="F123" s="252">
        <f>SUM(F118:F122)</f>
        <v>0</v>
      </c>
      <c r="G123" s="252">
        <f>SUM(G118:G122)</f>
        <v>0</v>
      </c>
    </row>
    <row r="127" spans="2:7" ht="15.75">
      <c r="B127" s="1151" t="s">
        <v>966</v>
      </c>
      <c r="C127" s="1151"/>
      <c r="D127" s="1151"/>
      <c r="E127" s="1151"/>
      <c r="F127" s="1151"/>
      <c r="G127" s="1151"/>
    </row>
    <row r="129" spans="2:7" ht="25.5">
      <c r="B129" s="1166" t="s">
        <v>967</v>
      </c>
      <c r="C129" s="1167"/>
      <c r="D129" s="1167"/>
      <c r="E129" s="1167"/>
      <c r="F129" s="1168"/>
      <c r="G129" s="266" t="s">
        <v>968</v>
      </c>
    </row>
    <row r="130" spans="2:7">
      <c r="B130" s="1190"/>
      <c r="C130" s="1196"/>
      <c r="D130" s="1196"/>
      <c r="E130" s="1196"/>
      <c r="F130" s="1191"/>
      <c r="G130" s="352"/>
    </row>
    <row r="131" spans="2:7">
      <c r="B131" s="1192"/>
      <c r="C131" s="1197"/>
      <c r="D131" s="1197"/>
      <c r="E131" s="1197"/>
      <c r="F131" s="1193"/>
      <c r="G131" s="352"/>
    </row>
    <row r="132" spans="2:7">
      <c r="B132" s="1187"/>
      <c r="C132" s="1188"/>
      <c r="D132" s="1188"/>
      <c r="E132" s="1188"/>
      <c r="F132" s="1189"/>
      <c r="G132" s="352"/>
    </row>
    <row r="133" spans="2:7">
      <c r="B133" s="1192"/>
      <c r="C133" s="1197"/>
      <c r="D133" s="1197"/>
      <c r="E133" s="1197"/>
      <c r="F133" s="1193"/>
      <c r="G133" s="352"/>
    </row>
    <row r="134" spans="2:7">
      <c r="B134" s="1194"/>
      <c r="C134" s="1198"/>
      <c r="D134" s="1198"/>
      <c r="E134" s="1198"/>
      <c r="F134" s="1195"/>
      <c r="G134" s="352"/>
    </row>
    <row r="135" spans="2:7">
      <c r="B135" s="1184" t="s">
        <v>369</v>
      </c>
      <c r="C135" s="1185"/>
      <c r="D135" s="1185"/>
      <c r="E135" s="1185"/>
      <c r="F135" s="1186"/>
      <c r="G135" s="252">
        <f>SUM(G130:G134)</f>
        <v>0</v>
      </c>
    </row>
  </sheetData>
  <mergeCells count="99">
    <mergeCell ref="B135:F135"/>
    <mergeCell ref="B118:C118"/>
    <mergeCell ref="B119:C119"/>
    <mergeCell ref="B122:C122"/>
    <mergeCell ref="B123:E123"/>
    <mergeCell ref="B127:G127"/>
    <mergeCell ref="B129:F129"/>
    <mergeCell ref="B130:F130"/>
    <mergeCell ref="B131:F131"/>
    <mergeCell ref="B132:F132"/>
    <mergeCell ref="B133:F133"/>
    <mergeCell ref="B134:F134"/>
    <mergeCell ref="B117:C117"/>
    <mergeCell ref="E96:F96"/>
    <mergeCell ref="E97:F97"/>
    <mergeCell ref="E98:F98"/>
    <mergeCell ref="E105:F105"/>
    <mergeCell ref="E106:F106"/>
    <mergeCell ref="E107:F107"/>
    <mergeCell ref="E108:F108"/>
    <mergeCell ref="E109:F109"/>
    <mergeCell ref="E110:F110"/>
    <mergeCell ref="E111:F111"/>
    <mergeCell ref="B115:G115"/>
    <mergeCell ref="E99:F99"/>
    <mergeCell ref="E100:F100"/>
    <mergeCell ref="E101:F101"/>
    <mergeCell ref="E102:F102"/>
    <mergeCell ref="E95:F95"/>
    <mergeCell ref="E84:F84"/>
    <mergeCell ref="E85:F85"/>
    <mergeCell ref="E86:F86"/>
    <mergeCell ref="E87:F87"/>
    <mergeCell ref="E88:F88"/>
    <mergeCell ref="E89:F89"/>
    <mergeCell ref="E90:F90"/>
    <mergeCell ref="E91:F91"/>
    <mergeCell ref="E92:F92"/>
    <mergeCell ref="E93:F93"/>
    <mergeCell ref="E94:F94"/>
    <mergeCell ref="E83:F83"/>
    <mergeCell ref="B68:F68"/>
    <mergeCell ref="B69:F69"/>
    <mergeCell ref="B70:F70"/>
    <mergeCell ref="B71:F71"/>
    <mergeCell ref="B72:F72"/>
    <mergeCell ref="B73:F73"/>
    <mergeCell ref="B74:F74"/>
    <mergeCell ref="B78:G78"/>
    <mergeCell ref="E80:F80"/>
    <mergeCell ref="E81:F81"/>
    <mergeCell ref="E82:F82"/>
    <mergeCell ref="B57:E57"/>
    <mergeCell ref="B58:F58"/>
    <mergeCell ref="B59:F59"/>
    <mergeCell ref="B61:F61"/>
    <mergeCell ref="B65:G65"/>
    <mergeCell ref="B36:E36"/>
    <mergeCell ref="B51:E51"/>
    <mergeCell ref="B52:E52"/>
    <mergeCell ref="B54:E54"/>
    <mergeCell ref="B56:E56"/>
    <mergeCell ref="B28:E28"/>
    <mergeCell ref="B29:E29"/>
    <mergeCell ref="B31:E31"/>
    <mergeCell ref="B33:E33"/>
    <mergeCell ref="B50:E50"/>
    <mergeCell ref="B35:E35"/>
    <mergeCell ref="B37:E37"/>
    <mergeCell ref="B38:E38"/>
    <mergeCell ref="B39:E39"/>
    <mergeCell ref="B40:E40"/>
    <mergeCell ref="B42:E42"/>
    <mergeCell ref="B43:E43"/>
    <mergeCell ref="B44:E44"/>
    <mergeCell ref="B45:E45"/>
    <mergeCell ref="B47:E47"/>
    <mergeCell ref="B48:E48"/>
    <mergeCell ref="B23:E23"/>
    <mergeCell ref="B24:E24"/>
    <mergeCell ref="B25:E25"/>
    <mergeCell ref="B26:E26"/>
    <mergeCell ref="B27:E27"/>
    <mergeCell ref="E103:F103"/>
    <mergeCell ref="E104:F104"/>
    <mergeCell ref="B20:E20"/>
    <mergeCell ref="B2:G2"/>
    <mergeCell ref="B4:G4"/>
    <mergeCell ref="B6:E6"/>
    <mergeCell ref="B7:E7"/>
    <mergeCell ref="B13:E13"/>
    <mergeCell ref="B15:E15"/>
    <mergeCell ref="B16:E16"/>
    <mergeCell ref="B17:E17"/>
    <mergeCell ref="B18:E18"/>
    <mergeCell ref="B19:E19"/>
    <mergeCell ref="B34:E34"/>
    <mergeCell ref="B21:E21"/>
    <mergeCell ref="B22:E22"/>
  </mergeCells>
  <pageMargins left="0.39370078740157483" right="0.39370078740157483" top="0.39370078740157483" bottom="0.39370078740157483" header="0.51181102362204722" footer="0.51181102362204722"/>
  <pageSetup paperSize="8" scale="87" fitToHeight="0"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2:H109"/>
  <sheetViews>
    <sheetView showGridLines="0" view="pageBreakPreview" zoomScaleNormal="100" zoomScaleSheetLayoutView="100" zoomScalePageLayoutView="80" workbookViewId="0">
      <selection activeCell="B21" sqref="B21:E21"/>
    </sheetView>
  </sheetViews>
  <sheetFormatPr defaultColWidth="11.42578125" defaultRowHeight="12.75"/>
  <cols>
    <col min="1" max="1" width="4.7109375" style="268" customWidth="1"/>
    <col min="2" max="2" width="50.7109375" style="268" customWidth="1"/>
    <col min="3" max="4" width="18.7109375" style="272" customWidth="1"/>
    <col min="5" max="7" width="18.7109375" style="268" customWidth="1"/>
    <col min="8" max="8" width="5.5703125" style="268" customWidth="1"/>
    <col min="9" max="9" width="16.7109375" style="268" customWidth="1"/>
    <col min="10" max="10" width="5.7109375" style="268" customWidth="1"/>
    <col min="11" max="16384" width="11.42578125" style="268"/>
  </cols>
  <sheetData>
    <row r="2" spans="2:8" s="147" customFormat="1" ht="19.5">
      <c r="B2" s="1172" t="s">
        <v>892</v>
      </c>
      <c r="C2" s="1172"/>
      <c r="D2" s="1172"/>
      <c r="E2" s="1172"/>
      <c r="F2" s="1172"/>
      <c r="G2" s="1172"/>
    </row>
    <row r="3" spans="2:8" s="196" customFormat="1" ht="19.5">
      <c r="B3" s="557"/>
      <c r="C3" s="557"/>
      <c r="D3" s="557"/>
      <c r="E3" s="557"/>
      <c r="F3" s="557"/>
      <c r="G3" s="557"/>
      <c r="H3" s="195"/>
    </row>
    <row r="4" spans="2:8" s="196" customFormat="1" ht="19.5">
      <c r="B4" s="1173" t="str">
        <f>+'1.3.3_RA2_REGLA_DESPESA_LIQUID'!B13</f>
        <v>Nom EPE / Societat municipal / Fundació 1</v>
      </c>
      <c r="C4" s="1174"/>
      <c r="D4" s="1174"/>
      <c r="E4" s="1174"/>
      <c r="F4" s="1174"/>
      <c r="G4" s="1175"/>
      <c r="H4" s="197"/>
    </row>
    <row r="5" spans="2:8" s="196" customFormat="1" ht="19.5">
      <c r="B5" s="275"/>
      <c r="C5" s="275"/>
      <c r="D5" s="275"/>
      <c r="E5" s="275"/>
      <c r="F5" s="275"/>
      <c r="G5" s="275"/>
      <c r="H5" s="197"/>
    </row>
    <row r="6" spans="2:8" s="243" customFormat="1" ht="25.5">
      <c r="B6" s="1166" t="s">
        <v>651</v>
      </c>
      <c r="C6" s="1167"/>
      <c r="D6" s="1167"/>
      <c r="E6" s="1168"/>
      <c r="F6" s="244" t="s">
        <v>969</v>
      </c>
      <c r="G6" s="245" t="s">
        <v>970</v>
      </c>
    </row>
    <row r="7" spans="2:8" s="243" customFormat="1">
      <c r="B7" s="1205" t="s">
        <v>971</v>
      </c>
      <c r="C7" s="1206"/>
      <c r="D7" s="1206"/>
      <c r="E7" s="1207"/>
      <c r="F7" s="337"/>
      <c r="G7" s="285">
        <f>+'SM-FUND1_Estabilitat_liquidació'!F19</f>
        <v>0</v>
      </c>
    </row>
    <row r="8" spans="2:8" s="243" customFormat="1">
      <c r="B8" s="1214" t="s">
        <v>972</v>
      </c>
      <c r="C8" s="1215"/>
      <c r="D8" s="1215"/>
      <c r="E8" s="1216"/>
      <c r="F8" s="338"/>
      <c r="G8" s="286">
        <f>+'SM-FUND1_Estabilitat_liquidació'!F20</f>
        <v>0</v>
      </c>
    </row>
    <row r="9" spans="2:8" s="243" customFormat="1">
      <c r="B9" s="1214" t="s">
        <v>973</v>
      </c>
      <c r="C9" s="1215"/>
      <c r="D9" s="1215"/>
      <c r="E9" s="1216"/>
      <c r="F9" s="338"/>
      <c r="G9" s="286">
        <f>+'SM-FUND1_Estabilitat_liquidació'!F21</f>
        <v>0</v>
      </c>
    </row>
    <row r="10" spans="2:8" s="243" customFormat="1">
      <c r="B10" s="1214" t="s">
        <v>974</v>
      </c>
      <c r="C10" s="1215"/>
      <c r="D10" s="1215"/>
      <c r="E10" s="1216"/>
      <c r="F10" s="338"/>
      <c r="G10" s="286">
        <f>+'SM-FUND1_Estabilitat_liquidació'!F23</f>
        <v>0</v>
      </c>
    </row>
    <row r="11" spans="2:8" s="243" customFormat="1">
      <c r="B11" s="1214" t="s">
        <v>975</v>
      </c>
      <c r="C11" s="1215"/>
      <c r="D11" s="1215"/>
      <c r="E11" s="1216"/>
      <c r="F11" s="338"/>
      <c r="G11" s="286">
        <f>+'SM-FUND1_Estabilitat_liquidació'!F24</f>
        <v>0</v>
      </c>
    </row>
    <row r="12" spans="2:8" s="243" customFormat="1">
      <c r="B12" s="1214" t="s">
        <v>976</v>
      </c>
      <c r="C12" s="1215"/>
      <c r="D12" s="1215"/>
      <c r="E12" s="1216"/>
      <c r="F12" s="338"/>
      <c r="G12" s="286">
        <f>+'SM-FUND1_Estabilitat_liquidació'!F25</f>
        <v>0</v>
      </c>
    </row>
    <row r="13" spans="2:8" s="243" customFormat="1">
      <c r="B13" s="1214" t="s">
        <v>977</v>
      </c>
      <c r="C13" s="1215"/>
      <c r="D13" s="1215"/>
      <c r="E13" s="1216"/>
      <c r="F13" s="338"/>
      <c r="G13" s="286">
        <f>+'SM-FUND1_Estabilitat_liquidació'!F26</f>
        <v>0</v>
      </c>
    </row>
    <row r="14" spans="2:8" s="243" customFormat="1" ht="14.25" customHeight="1">
      <c r="B14" s="1214" t="s">
        <v>978</v>
      </c>
      <c r="C14" s="1215"/>
      <c r="D14" s="1215"/>
      <c r="E14" s="1216"/>
      <c r="F14" s="338"/>
      <c r="G14" s="286">
        <f>+'SM-FUND1_Estabilitat_liquidació'!F27</f>
        <v>0</v>
      </c>
    </row>
    <row r="15" spans="2:8" s="243" customFormat="1">
      <c r="B15" s="1214" t="s">
        <v>979</v>
      </c>
      <c r="C15" s="1215"/>
      <c r="D15" s="1215"/>
      <c r="E15" s="1216"/>
      <c r="F15" s="338"/>
      <c r="G15" s="286">
        <f>+'SM-FUND1_Estabilitat_liquidació'!F28</f>
        <v>0</v>
      </c>
    </row>
    <row r="16" spans="2:8" s="243" customFormat="1">
      <c r="B16" s="1214" t="s">
        <v>980</v>
      </c>
      <c r="C16" s="1215"/>
      <c r="D16" s="1215"/>
      <c r="E16" s="1216"/>
      <c r="F16" s="338"/>
      <c r="G16" s="286">
        <f>+'SM-FUND1_Estabilitat_liquidació'!F29</f>
        <v>0</v>
      </c>
    </row>
    <row r="17" spans="2:7" s="243" customFormat="1">
      <c r="B17" s="1217" t="s">
        <v>981</v>
      </c>
      <c r="C17" s="1218"/>
      <c r="D17" s="1218"/>
      <c r="E17" s="1219"/>
      <c r="F17" s="339"/>
      <c r="G17" s="286">
        <f>+'SM-FUND1_Estabilitat_liquidació'!F30</f>
        <v>0</v>
      </c>
    </row>
    <row r="18" spans="2:7" s="246" customFormat="1" ht="25.5" customHeight="1">
      <c r="B18" s="1160" t="s">
        <v>982</v>
      </c>
      <c r="C18" s="1161"/>
      <c r="D18" s="1161"/>
      <c r="E18" s="1162"/>
      <c r="F18" s="247">
        <f>SUM(F7:F17)</f>
        <v>0</v>
      </c>
      <c r="G18" s="247">
        <f>SUM(G7:G17)</f>
        <v>0</v>
      </c>
    </row>
    <row r="19" spans="2:7" s="251" customFormat="1">
      <c r="B19" s="248"/>
      <c r="C19" s="249"/>
      <c r="D19" s="249"/>
      <c r="E19" s="250"/>
    </row>
    <row r="20" spans="2:7" s="251" customFormat="1" ht="25.5" customHeight="1">
      <c r="B20" s="1166" t="s">
        <v>930</v>
      </c>
      <c r="C20" s="1167"/>
      <c r="D20" s="1167"/>
      <c r="E20" s="1168"/>
      <c r="F20" s="244" t="s">
        <v>969</v>
      </c>
      <c r="G20" s="245" t="s">
        <v>970</v>
      </c>
    </row>
    <row r="21" spans="2:7" s="251" customFormat="1">
      <c r="B21" s="1176" t="str">
        <f>'1.3.3_RA2_REGLA_DESPESA_LIQUID'!B9</f>
        <v>Nom Entitat local</v>
      </c>
      <c r="C21" s="1177"/>
      <c r="D21" s="1177"/>
      <c r="E21" s="1178"/>
      <c r="F21" s="363"/>
      <c r="G21" s="337"/>
    </row>
    <row r="22" spans="2:7" s="251" customFormat="1" ht="15" customHeight="1">
      <c r="B22" s="1163" t="str">
        <f>'1.3.3_RA2_REGLA_DESPESA_LIQUID'!B10</f>
        <v>Nom Organisme autònom / Consorci adscrit 1</v>
      </c>
      <c r="C22" s="1164"/>
      <c r="D22" s="1164"/>
      <c r="E22" s="1165"/>
      <c r="F22" s="777"/>
      <c r="G22" s="778"/>
    </row>
    <row r="23" spans="2:7" s="251" customFormat="1">
      <c r="B23" s="1163" t="str">
        <f>'1.3.3_RA2_REGLA_DESPESA_LIQUID'!B11</f>
        <v>Nom Organisme autònom / Consorci adscrit 2</v>
      </c>
      <c r="C23" s="1164"/>
      <c r="D23" s="1164"/>
      <c r="E23" s="1165"/>
      <c r="F23" s="364"/>
      <c r="G23" s="338"/>
    </row>
    <row r="24" spans="2:7" s="251" customFormat="1">
      <c r="B24" s="1163" t="str">
        <f>'1.3.3_RA2_REGLA_DESPESA_LIQUID'!B12</f>
        <v>Nom Organisme autònom / Consorci adscrit 3</v>
      </c>
      <c r="C24" s="1164"/>
      <c r="D24" s="1164"/>
      <c r="E24" s="1165"/>
      <c r="F24" s="364"/>
      <c r="G24" s="338"/>
    </row>
    <row r="25" spans="2:7" s="251" customFormat="1">
      <c r="B25" s="1163" t="str">
        <f>'1.3.3_RA2_REGLA_DESPESA_LIQUID'!B14</f>
        <v>Nom EPE / Societat municipal / Fundació 2</v>
      </c>
      <c r="C25" s="1164"/>
      <c r="D25" s="1164"/>
      <c r="E25" s="1165"/>
      <c r="F25" s="364"/>
      <c r="G25" s="338"/>
    </row>
    <row r="26" spans="2:7" s="251" customFormat="1">
      <c r="B26" s="1163" t="str">
        <f>'1.3.3_RA2_REGLA_DESPESA_LIQUID'!B15</f>
        <v>Nom EPE / Societat municipal / Fundació 3</v>
      </c>
      <c r="C26" s="1164"/>
      <c r="D26" s="1164"/>
      <c r="E26" s="1165"/>
      <c r="F26" s="365"/>
      <c r="G26" s="339"/>
    </row>
    <row r="27" spans="2:7" s="269" customFormat="1" ht="12.75" customHeight="1">
      <c r="B27" s="1208" t="s">
        <v>983</v>
      </c>
      <c r="C27" s="1209"/>
      <c r="D27" s="1209"/>
      <c r="E27" s="1210"/>
      <c r="F27" s="252">
        <f>SUM(F21:F26)</f>
        <v>0</v>
      </c>
      <c r="G27" s="252">
        <f>SUM(G21:G26)</f>
        <v>0</v>
      </c>
    </row>
    <row r="28" spans="2:7" s="251" customFormat="1">
      <c r="B28" s="248"/>
      <c r="C28" s="249"/>
      <c r="D28" s="249"/>
      <c r="E28" s="250"/>
    </row>
    <row r="29" spans="2:7" s="251" customFormat="1" ht="25.5">
      <c r="B29" s="1166" t="s">
        <v>932</v>
      </c>
      <c r="C29" s="1167"/>
      <c r="D29" s="1167"/>
      <c r="E29" s="1168"/>
      <c r="F29" s="244" t="s">
        <v>969</v>
      </c>
      <c r="G29" s="245" t="s">
        <v>970</v>
      </c>
    </row>
    <row r="30" spans="2:7" s="269" customFormat="1">
      <c r="B30" s="1205" t="s">
        <v>933</v>
      </c>
      <c r="C30" s="1206"/>
      <c r="D30" s="1206"/>
      <c r="E30" s="1207"/>
      <c r="F30" s="346"/>
      <c r="G30" s="285">
        <f>+G60</f>
        <v>0</v>
      </c>
    </row>
    <row r="31" spans="2:7" s="269" customFormat="1">
      <c r="B31" s="1214" t="s">
        <v>934</v>
      </c>
      <c r="C31" s="1215"/>
      <c r="D31" s="1215"/>
      <c r="E31" s="1216"/>
      <c r="F31" s="347"/>
      <c r="G31" s="286">
        <f>+G66</f>
        <v>0</v>
      </c>
    </row>
    <row r="32" spans="2:7" s="269" customFormat="1">
      <c r="B32" s="1214" t="s">
        <v>935</v>
      </c>
      <c r="C32" s="1215"/>
      <c r="D32" s="1215"/>
      <c r="E32" s="1216"/>
      <c r="F32" s="347"/>
      <c r="G32" s="286">
        <f>+G72</f>
        <v>0</v>
      </c>
    </row>
    <row r="33" spans="2:7" s="269" customFormat="1">
      <c r="B33" s="779" t="s">
        <v>936</v>
      </c>
      <c r="C33" s="780"/>
      <c r="D33" s="780"/>
      <c r="E33" s="781"/>
      <c r="F33" s="774"/>
      <c r="G33" s="286">
        <f>+G78</f>
        <v>0</v>
      </c>
    </row>
    <row r="34" spans="2:7" s="269" customFormat="1">
      <c r="B34" s="1217" t="s">
        <v>937</v>
      </c>
      <c r="C34" s="1218"/>
      <c r="D34" s="1218"/>
      <c r="E34" s="1219"/>
      <c r="F34" s="348"/>
      <c r="G34" s="287">
        <f>+G84</f>
        <v>0</v>
      </c>
    </row>
    <row r="35" spans="2:7" s="269" customFormat="1">
      <c r="B35" s="1208" t="s">
        <v>984</v>
      </c>
      <c r="C35" s="1209"/>
      <c r="D35" s="1209"/>
      <c r="E35" s="1210"/>
      <c r="F35" s="252">
        <f>SUM(F30:F34)</f>
        <v>0</v>
      </c>
      <c r="G35" s="252">
        <f>SUM(G30:G34)</f>
        <v>0</v>
      </c>
    </row>
    <row r="36" spans="2:7" s="251" customFormat="1">
      <c r="B36" s="248"/>
      <c r="C36" s="249"/>
      <c r="D36" s="249"/>
      <c r="E36" s="250"/>
    </row>
    <row r="37" spans="2:7" s="251" customFormat="1" ht="25.5">
      <c r="B37" s="1166" t="s">
        <v>939</v>
      </c>
      <c r="C37" s="1167"/>
      <c r="D37" s="1167"/>
      <c r="E37" s="1168"/>
      <c r="F37" s="244" t="s">
        <v>969</v>
      </c>
      <c r="G37" s="245" t="s">
        <v>970</v>
      </c>
    </row>
    <row r="38" spans="2:7" s="269" customFormat="1">
      <c r="B38" s="1211" t="s">
        <v>939</v>
      </c>
      <c r="C38" s="1212"/>
      <c r="D38" s="1212"/>
      <c r="E38" s="1213"/>
      <c r="F38" s="349"/>
      <c r="G38" s="300">
        <f>+F97+G97</f>
        <v>0</v>
      </c>
    </row>
    <row r="39" spans="2:7" s="269" customFormat="1">
      <c r="B39" s="1208" t="s">
        <v>985</v>
      </c>
      <c r="C39" s="1209"/>
      <c r="D39" s="1209"/>
      <c r="E39" s="1210"/>
      <c r="F39" s="252">
        <f>SUM(F38:F38)</f>
        <v>0</v>
      </c>
      <c r="G39" s="252">
        <f>SUM(G38:G38)</f>
        <v>0</v>
      </c>
    </row>
    <row r="40" spans="2:7" s="251" customFormat="1">
      <c r="B40" s="248"/>
      <c r="C40" s="249"/>
      <c r="D40" s="249"/>
      <c r="E40" s="250"/>
    </row>
    <row r="41" spans="2:7" s="254" customFormat="1">
      <c r="B41" s="1160" t="s">
        <v>986</v>
      </c>
      <c r="C41" s="1161"/>
      <c r="D41" s="1161"/>
      <c r="E41" s="1162"/>
      <c r="F41" s="252">
        <f>+F18-F27-F35-F39</f>
        <v>0</v>
      </c>
      <c r="G41" s="252">
        <f>+G18-G27-G35-G39</f>
        <v>0</v>
      </c>
    </row>
    <row r="42" spans="2:7" s="271" customFormat="1">
      <c r="B42" s="824"/>
      <c r="C42" s="270"/>
      <c r="D42" s="270"/>
    </row>
    <row r="43" spans="2:7" s="271" customFormat="1" ht="24" customHeight="1">
      <c r="B43" s="1166" t="s">
        <v>942</v>
      </c>
      <c r="C43" s="1167"/>
      <c r="D43" s="1167"/>
      <c r="E43" s="1168"/>
      <c r="F43" s="244" t="s">
        <v>943</v>
      </c>
      <c r="G43" s="244" t="s">
        <v>477</v>
      </c>
    </row>
    <row r="44" spans="2:7" s="271" customFormat="1">
      <c r="B44" s="1205" t="s">
        <v>944</v>
      </c>
      <c r="C44" s="1206"/>
      <c r="D44" s="1206"/>
      <c r="E44" s="1207"/>
      <c r="F44" s="301">
        <f>+'1.3.3_RA2_REGLA_DESPESA_LIQUID'!E8</f>
        <v>0</v>
      </c>
      <c r="G44" s="302">
        <f>+F41*(1+F44)</f>
        <v>0</v>
      </c>
    </row>
    <row r="45" spans="2:7" s="271" customFormat="1" ht="12.75" customHeight="1">
      <c r="B45" s="1217" t="s">
        <v>945</v>
      </c>
      <c r="C45" s="1218"/>
      <c r="D45" s="1218"/>
      <c r="E45" s="1218"/>
      <c r="F45" s="1219"/>
      <c r="G45" s="303">
        <f>+G109</f>
        <v>0</v>
      </c>
    </row>
    <row r="46" spans="2:7" s="271" customFormat="1">
      <c r="B46" s="1160" t="s">
        <v>987</v>
      </c>
      <c r="C46" s="1161"/>
      <c r="D46" s="1161"/>
      <c r="E46" s="1161"/>
      <c r="F46" s="1162"/>
      <c r="G46" s="252">
        <f>+G44+G45</f>
        <v>0</v>
      </c>
    </row>
    <row r="47" spans="2:7">
      <c r="D47" s="273"/>
      <c r="E47" s="274"/>
      <c r="F47" s="274"/>
      <c r="G47" s="274"/>
    </row>
    <row r="48" spans="2:7">
      <c r="B48" s="1160" t="s">
        <v>988</v>
      </c>
      <c r="C48" s="1161"/>
      <c r="D48" s="1161"/>
      <c r="E48" s="1161"/>
      <c r="F48" s="1162"/>
      <c r="G48" s="252">
        <f>+G46-G41</f>
        <v>0</v>
      </c>
    </row>
    <row r="49" spans="2:7">
      <c r="D49" s="273"/>
      <c r="E49" s="274"/>
      <c r="F49" s="274"/>
      <c r="G49" s="274"/>
    </row>
    <row r="50" spans="2:7">
      <c r="D50" s="273"/>
      <c r="E50" s="274"/>
      <c r="F50" s="274"/>
      <c r="G50" s="274"/>
    </row>
    <row r="51" spans="2:7">
      <c r="D51" s="273"/>
      <c r="E51" s="274"/>
      <c r="F51" s="274"/>
      <c r="G51" s="274"/>
    </row>
    <row r="52" spans="2:7" ht="15.75">
      <c r="B52" s="1151" t="s">
        <v>950</v>
      </c>
      <c r="C52" s="1151"/>
      <c r="D52" s="1151"/>
      <c r="E52" s="1151"/>
      <c r="F52" s="1151"/>
      <c r="G52" s="1151"/>
    </row>
    <row r="53" spans="2:7">
      <c r="B53" s="204"/>
      <c r="C53" s="204"/>
      <c r="D53" s="255"/>
      <c r="E53" s="254"/>
      <c r="F53" s="254"/>
      <c r="G53" s="254"/>
    </row>
    <row r="54" spans="2:7" ht="25.5">
      <c r="B54" s="264" t="s">
        <v>951</v>
      </c>
      <c r="C54" s="217" t="s">
        <v>854</v>
      </c>
      <c r="D54" s="217" t="s">
        <v>952</v>
      </c>
      <c r="E54" s="1152" t="s">
        <v>953</v>
      </c>
      <c r="F54" s="1153"/>
      <c r="G54" s="217" t="s">
        <v>954</v>
      </c>
    </row>
    <row r="55" spans="2:7">
      <c r="B55" s="354"/>
      <c r="C55" s="351"/>
      <c r="D55" s="351"/>
      <c r="E55" s="1150"/>
      <c r="F55" s="1150"/>
      <c r="G55" s="298">
        <f>+C55*D55/100</f>
        <v>0</v>
      </c>
    </row>
    <row r="56" spans="2:7">
      <c r="B56" s="355"/>
      <c r="C56" s="352"/>
      <c r="D56" s="352"/>
      <c r="E56" s="1148"/>
      <c r="F56" s="1148"/>
      <c r="G56" s="284">
        <f t="shared" ref="G56:G59" si="0">+C56*D56/100</f>
        <v>0</v>
      </c>
    </row>
    <row r="57" spans="2:7">
      <c r="B57" s="355"/>
      <c r="C57" s="352"/>
      <c r="D57" s="352"/>
      <c r="E57" s="1148"/>
      <c r="F57" s="1148"/>
      <c r="G57" s="284">
        <f t="shared" si="0"/>
        <v>0</v>
      </c>
    </row>
    <row r="58" spans="2:7">
      <c r="B58" s="355"/>
      <c r="C58" s="352"/>
      <c r="D58" s="352"/>
      <c r="E58" s="1148"/>
      <c r="F58" s="1148"/>
      <c r="G58" s="284">
        <f t="shared" si="0"/>
        <v>0</v>
      </c>
    </row>
    <row r="59" spans="2:7">
      <c r="B59" s="356"/>
      <c r="C59" s="353"/>
      <c r="D59" s="353"/>
      <c r="E59" s="1149"/>
      <c r="F59" s="1149"/>
      <c r="G59" s="299">
        <f t="shared" si="0"/>
        <v>0</v>
      </c>
    </row>
    <row r="60" spans="2:7">
      <c r="B60" s="816" t="s">
        <v>955</v>
      </c>
      <c r="C60" s="263"/>
      <c r="D60" s="217"/>
      <c r="E60" s="1182"/>
      <c r="F60" s="1182"/>
      <c r="G60" s="263">
        <f>SUM(G55:G59)</f>
        <v>0</v>
      </c>
    </row>
    <row r="61" spans="2:7">
      <c r="B61" s="354"/>
      <c r="C61" s="351"/>
      <c r="D61" s="351"/>
      <c r="E61" s="1150"/>
      <c r="F61" s="1150"/>
      <c r="G61" s="298">
        <f>+C61*D61/100</f>
        <v>0</v>
      </c>
    </row>
    <row r="62" spans="2:7">
      <c r="B62" s="355"/>
      <c r="C62" s="352"/>
      <c r="D62" s="352"/>
      <c r="E62" s="1148"/>
      <c r="F62" s="1148"/>
      <c r="G62" s="284">
        <f t="shared" ref="G62:G65" si="1">+C62*D62/100</f>
        <v>0</v>
      </c>
    </row>
    <row r="63" spans="2:7">
      <c r="B63" s="355"/>
      <c r="C63" s="352"/>
      <c r="D63" s="352"/>
      <c r="E63" s="1148"/>
      <c r="F63" s="1148"/>
      <c r="G63" s="284">
        <f t="shared" si="1"/>
        <v>0</v>
      </c>
    </row>
    <row r="64" spans="2:7">
      <c r="B64" s="355"/>
      <c r="C64" s="352"/>
      <c r="D64" s="352"/>
      <c r="E64" s="1148"/>
      <c r="F64" s="1148"/>
      <c r="G64" s="284">
        <f t="shared" si="1"/>
        <v>0</v>
      </c>
    </row>
    <row r="65" spans="2:7">
      <c r="B65" s="356"/>
      <c r="C65" s="353"/>
      <c r="D65" s="353"/>
      <c r="E65" s="1149"/>
      <c r="F65" s="1149"/>
      <c r="G65" s="299">
        <f t="shared" si="1"/>
        <v>0</v>
      </c>
    </row>
    <row r="66" spans="2:7">
      <c r="B66" s="816" t="s">
        <v>956</v>
      </c>
      <c r="C66" s="263"/>
      <c r="D66" s="217"/>
      <c r="E66" s="1182"/>
      <c r="F66" s="1182"/>
      <c r="G66" s="263">
        <f>SUM(G61:G65)</f>
        <v>0</v>
      </c>
    </row>
    <row r="67" spans="2:7">
      <c r="B67" s="354"/>
      <c r="C67" s="351"/>
      <c r="D67" s="351"/>
      <c r="E67" s="1150"/>
      <c r="F67" s="1150"/>
      <c r="G67" s="298">
        <f>+C67*D67/100</f>
        <v>0</v>
      </c>
    </row>
    <row r="68" spans="2:7">
      <c r="B68" s="355"/>
      <c r="C68" s="352"/>
      <c r="D68" s="352"/>
      <c r="E68" s="1148"/>
      <c r="F68" s="1148"/>
      <c r="G68" s="284">
        <f t="shared" ref="G68:G71" si="2">+C68*D68/100</f>
        <v>0</v>
      </c>
    </row>
    <row r="69" spans="2:7">
      <c r="B69" s="355"/>
      <c r="C69" s="352"/>
      <c r="D69" s="352"/>
      <c r="E69" s="1148"/>
      <c r="F69" s="1148"/>
      <c r="G69" s="284">
        <f t="shared" si="2"/>
        <v>0</v>
      </c>
    </row>
    <row r="70" spans="2:7">
      <c r="B70" s="355"/>
      <c r="C70" s="352"/>
      <c r="D70" s="352"/>
      <c r="E70" s="1148"/>
      <c r="F70" s="1148"/>
      <c r="G70" s="284">
        <f t="shared" si="2"/>
        <v>0</v>
      </c>
    </row>
    <row r="71" spans="2:7">
      <c r="B71" s="356"/>
      <c r="C71" s="353"/>
      <c r="D71" s="353"/>
      <c r="E71" s="1149"/>
      <c r="F71" s="1149"/>
      <c r="G71" s="299">
        <f t="shared" si="2"/>
        <v>0</v>
      </c>
    </row>
    <row r="72" spans="2:7">
      <c r="B72" s="816" t="s">
        <v>957</v>
      </c>
      <c r="C72" s="263"/>
      <c r="D72" s="217"/>
      <c r="E72" s="1182"/>
      <c r="F72" s="1182"/>
      <c r="G72" s="263">
        <f>SUM(G67:G71)</f>
        <v>0</v>
      </c>
    </row>
    <row r="73" spans="2:7">
      <c r="B73" s="354"/>
      <c r="C73" s="351"/>
      <c r="D73" s="351"/>
      <c r="E73" s="1150"/>
      <c r="F73" s="1150"/>
      <c r="G73" s="298">
        <f>+C73*D73/100</f>
        <v>0</v>
      </c>
    </row>
    <row r="74" spans="2:7">
      <c r="B74" s="355"/>
      <c r="C74" s="352"/>
      <c r="D74" s="352"/>
      <c r="E74" s="1148"/>
      <c r="F74" s="1148"/>
      <c r="G74" s="284">
        <f t="shared" ref="G74:G77" si="3">+C74*D74/100</f>
        <v>0</v>
      </c>
    </row>
    <row r="75" spans="2:7">
      <c r="B75" s="355"/>
      <c r="C75" s="352"/>
      <c r="D75" s="352"/>
      <c r="E75" s="1148"/>
      <c r="F75" s="1148"/>
      <c r="G75" s="284">
        <f t="shared" si="3"/>
        <v>0</v>
      </c>
    </row>
    <row r="76" spans="2:7">
      <c r="B76" s="355"/>
      <c r="C76" s="352"/>
      <c r="D76" s="352"/>
      <c r="E76" s="1148"/>
      <c r="F76" s="1148"/>
      <c r="G76" s="284">
        <f t="shared" si="3"/>
        <v>0</v>
      </c>
    </row>
    <row r="77" spans="2:7">
      <c r="B77" s="356"/>
      <c r="C77" s="353"/>
      <c r="D77" s="353"/>
      <c r="E77" s="1149"/>
      <c r="F77" s="1149"/>
      <c r="G77" s="299">
        <f t="shared" si="3"/>
        <v>0</v>
      </c>
    </row>
    <row r="78" spans="2:7">
      <c r="B78" s="816" t="s">
        <v>958</v>
      </c>
      <c r="C78" s="263"/>
      <c r="D78" s="217"/>
      <c r="E78" s="1182"/>
      <c r="F78" s="1182"/>
      <c r="G78" s="263">
        <f>SUM(G73:G77)</f>
        <v>0</v>
      </c>
    </row>
    <row r="79" spans="2:7">
      <c r="B79" s="354"/>
      <c r="C79" s="351"/>
      <c r="D79" s="351"/>
      <c r="E79" s="1150"/>
      <c r="F79" s="1150"/>
      <c r="G79" s="298">
        <f>+C79*D79/100</f>
        <v>0</v>
      </c>
    </row>
    <row r="80" spans="2:7">
      <c r="B80" s="355"/>
      <c r="C80" s="352"/>
      <c r="D80" s="352"/>
      <c r="E80" s="1148"/>
      <c r="F80" s="1148"/>
      <c r="G80" s="284">
        <f t="shared" ref="G80:G83" si="4">+C80*D80/100</f>
        <v>0</v>
      </c>
    </row>
    <row r="81" spans="2:7">
      <c r="B81" s="355"/>
      <c r="C81" s="352"/>
      <c r="D81" s="352"/>
      <c r="E81" s="1148"/>
      <c r="F81" s="1148"/>
      <c r="G81" s="284">
        <f t="shared" si="4"/>
        <v>0</v>
      </c>
    </row>
    <row r="82" spans="2:7">
      <c r="B82" s="355"/>
      <c r="C82" s="352"/>
      <c r="D82" s="352"/>
      <c r="E82" s="1148"/>
      <c r="F82" s="1148"/>
      <c r="G82" s="284">
        <f t="shared" si="4"/>
        <v>0</v>
      </c>
    </row>
    <row r="83" spans="2:7">
      <c r="B83" s="356"/>
      <c r="C83" s="353"/>
      <c r="D83" s="353"/>
      <c r="E83" s="1149"/>
      <c r="F83" s="1149"/>
      <c r="G83" s="299">
        <f t="shared" si="4"/>
        <v>0</v>
      </c>
    </row>
    <row r="84" spans="2:7">
      <c r="B84" s="816" t="s">
        <v>959</v>
      </c>
      <c r="C84" s="263"/>
      <c r="D84" s="217"/>
      <c r="E84" s="1182"/>
      <c r="F84" s="1182"/>
      <c r="G84" s="263">
        <f>SUM(G79:G83)</f>
        <v>0</v>
      </c>
    </row>
    <row r="85" spans="2:7">
      <c r="B85" s="262" t="s">
        <v>369</v>
      </c>
      <c r="C85" s="202"/>
      <c r="D85" s="202"/>
      <c r="E85" s="1183"/>
      <c r="F85" s="1183"/>
      <c r="G85" s="263">
        <f>+G60+G66+G72+G84</f>
        <v>0</v>
      </c>
    </row>
    <row r="86" spans="2:7">
      <c r="B86" s="254"/>
      <c r="C86" s="255"/>
      <c r="D86" s="255"/>
      <c r="E86" s="254"/>
      <c r="F86" s="254"/>
      <c r="G86" s="254"/>
    </row>
    <row r="87" spans="2:7">
      <c r="B87" s="259"/>
      <c r="C87" s="255"/>
      <c r="D87" s="255"/>
      <c r="E87" s="254"/>
      <c r="F87" s="254"/>
      <c r="G87" s="254"/>
    </row>
    <row r="88" spans="2:7">
      <c r="B88" s="254"/>
      <c r="C88" s="255"/>
      <c r="D88" s="255"/>
      <c r="E88" s="254"/>
      <c r="F88" s="254"/>
      <c r="G88" s="254"/>
    </row>
    <row r="89" spans="2:7" ht="15.75">
      <c r="B89" s="1151" t="s">
        <v>960</v>
      </c>
      <c r="C89" s="1151"/>
      <c r="D89" s="1151"/>
      <c r="E89" s="1151"/>
      <c r="F89" s="1151"/>
      <c r="G89" s="1151"/>
    </row>
    <row r="90" spans="2:7">
      <c r="B90" s="254"/>
      <c r="C90" s="255"/>
      <c r="D90" s="255"/>
      <c r="E90" s="254"/>
      <c r="F90" s="254"/>
      <c r="G90" s="254"/>
    </row>
    <row r="91" spans="2:7" ht="51">
      <c r="B91" s="1166" t="s">
        <v>961</v>
      </c>
      <c r="C91" s="1168"/>
      <c r="D91" s="244" t="s">
        <v>962</v>
      </c>
      <c r="E91" s="244" t="s">
        <v>963</v>
      </c>
      <c r="F91" s="244" t="s">
        <v>964</v>
      </c>
      <c r="G91" s="266" t="s">
        <v>965</v>
      </c>
    </row>
    <row r="92" spans="2:7">
      <c r="B92" s="1190"/>
      <c r="C92" s="1191"/>
      <c r="D92" s="357"/>
      <c r="E92" s="358"/>
      <c r="F92" s="352"/>
      <c r="G92" s="352"/>
    </row>
    <row r="93" spans="2:7">
      <c r="B93" s="1192"/>
      <c r="C93" s="1193"/>
      <c r="D93" s="359"/>
      <c r="E93" s="360"/>
      <c r="F93" s="352"/>
      <c r="G93" s="352"/>
    </row>
    <row r="94" spans="2:7">
      <c r="B94" s="814"/>
      <c r="C94" s="815"/>
      <c r="D94" s="359"/>
      <c r="E94" s="360"/>
      <c r="F94" s="352"/>
      <c r="G94" s="352"/>
    </row>
    <row r="95" spans="2:7">
      <c r="B95" s="814"/>
      <c r="C95" s="815"/>
      <c r="D95" s="359"/>
      <c r="E95" s="360"/>
      <c r="F95" s="352"/>
      <c r="G95" s="352"/>
    </row>
    <row r="96" spans="2:7">
      <c r="B96" s="1194"/>
      <c r="C96" s="1195"/>
      <c r="D96" s="361"/>
      <c r="E96" s="362"/>
      <c r="F96" s="352"/>
      <c r="G96" s="352"/>
    </row>
    <row r="97" spans="2:7">
      <c r="B97" s="1184" t="s">
        <v>369</v>
      </c>
      <c r="C97" s="1185"/>
      <c r="D97" s="1185"/>
      <c r="E97" s="1186"/>
      <c r="F97" s="252">
        <f>SUM(F92:F96)</f>
        <v>0</v>
      </c>
      <c r="G97" s="252">
        <f>SUM(G92:G96)</f>
        <v>0</v>
      </c>
    </row>
    <row r="98" spans="2:7">
      <c r="B98" s="254"/>
      <c r="C98" s="255"/>
      <c r="D98" s="255"/>
      <c r="E98" s="254"/>
      <c r="F98" s="254"/>
      <c r="G98" s="254"/>
    </row>
    <row r="99" spans="2:7">
      <c r="B99" s="254"/>
      <c r="C99" s="255"/>
      <c r="D99" s="255"/>
      <c r="E99" s="254"/>
      <c r="F99" s="254"/>
      <c r="G99" s="254"/>
    </row>
    <row r="100" spans="2:7">
      <c r="B100" s="254"/>
      <c r="C100" s="255"/>
      <c r="D100" s="255"/>
      <c r="E100" s="254"/>
      <c r="F100" s="254"/>
      <c r="G100" s="254"/>
    </row>
    <row r="101" spans="2:7" ht="15.75">
      <c r="B101" s="1151" t="s">
        <v>966</v>
      </c>
      <c r="C101" s="1151"/>
      <c r="D101" s="1151"/>
      <c r="E101" s="1151"/>
      <c r="F101" s="1151"/>
      <c r="G101" s="1151"/>
    </row>
    <row r="102" spans="2:7">
      <c r="B102" s="254"/>
      <c r="C102" s="255"/>
      <c r="D102" s="255"/>
      <c r="E102" s="254"/>
      <c r="F102" s="254"/>
      <c r="G102" s="254"/>
    </row>
    <row r="103" spans="2:7" ht="25.5">
      <c r="B103" s="1166" t="s">
        <v>967</v>
      </c>
      <c r="C103" s="1167"/>
      <c r="D103" s="1167"/>
      <c r="E103" s="1167"/>
      <c r="F103" s="1168"/>
      <c r="G103" s="266" t="s">
        <v>968</v>
      </c>
    </row>
    <row r="104" spans="2:7">
      <c r="B104" s="1190"/>
      <c r="C104" s="1196"/>
      <c r="D104" s="1196"/>
      <c r="E104" s="1196"/>
      <c r="F104" s="1191"/>
      <c r="G104" s="352"/>
    </row>
    <row r="105" spans="2:7">
      <c r="B105" s="1192"/>
      <c r="C105" s="1197"/>
      <c r="D105" s="1197"/>
      <c r="E105" s="1197"/>
      <c r="F105" s="1193"/>
      <c r="G105" s="352"/>
    </row>
    <row r="106" spans="2:7">
      <c r="B106" s="1187"/>
      <c r="C106" s="1188"/>
      <c r="D106" s="1188"/>
      <c r="E106" s="1188"/>
      <c r="F106" s="1189"/>
      <c r="G106" s="352"/>
    </row>
    <row r="107" spans="2:7">
      <c r="B107" s="1192"/>
      <c r="C107" s="1197"/>
      <c r="D107" s="1197"/>
      <c r="E107" s="1197"/>
      <c r="F107" s="1193"/>
      <c r="G107" s="352"/>
    </row>
    <row r="108" spans="2:7">
      <c r="B108" s="1194"/>
      <c r="C108" s="1198"/>
      <c r="D108" s="1198"/>
      <c r="E108" s="1198"/>
      <c r="F108" s="1195"/>
      <c r="G108" s="352"/>
    </row>
    <row r="109" spans="2:7">
      <c r="B109" s="1184" t="s">
        <v>369</v>
      </c>
      <c r="C109" s="1185"/>
      <c r="D109" s="1185"/>
      <c r="E109" s="1185"/>
      <c r="F109" s="1186"/>
      <c r="G109" s="252">
        <f>SUM(G104:G108)</f>
        <v>0</v>
      </c>
    </row>
  </sheetData>
  <mergeCells count="85">
    <mergeCell ref="B109:F109"/>
    <mergeCell ref="B104:F104"/>
    <mergeCell ref="B105:F105"/>
    <mergeCell ref="B106:F106"/>
    <mergeCell ref="B107:F107"/>
    <mergeCell ref="B108:F108"/>
    <mergeCell ref="B93:C93"/>
    <mergeCell ref="B96:C96"/>
    <mergeCell ref="B97:E97"/>
    <mergeCell ref="B101:G101"/>
    <mergeCell ref="B103:F103"/>
    <mergeCell ref="E84:F84"/>
    <mergeCell ref="E85:F85"/>
    <mergeCell ref="B89:G89"/>
    <mergeCell ref="B91:C91"/>
    <mergeCell ref="B92:C92"/>
    <mergeCell ref="E79:F79"/>
    <mergeCell ref="E80:F80"/>
    <mergeCell ref="E81:F81"/>
    <mergeCell ref="E82:F82"/>
    <mergeCell ref="E83:F83"/>
    <mergeCell ref="E68:F68"/>
    <mergeCell ref="E69:F69"/>
    <mergeCell ref="E70:F70"/>
    <mergeCell ref="E71:F71"/>
    <mergeCell ref="E72:F72"/>
    <mergeCell ref="E63:F63"/>
    <mergeCell ref="E64:F64"/>
    <mergeCell ref="E65:F65"/>
    <mergeCell ref="E66:F66"/>
    <mergeCell ref="E67:F67"/>
    <mergeCell ref="E58:F58"/>
    <mergeCell ref="E59:F59"/>
    <mergeCell ref="E60:F60"/>
    <mergeCell ref="E61:F61"/>
    <mergeCell ref="E62:F62"/>
    <mergeCell ref="B52:G52"/>
    <mergeCell ref="E54:F54"/>
    <mergeCell ref="E55:F55"/>
    <mergeCell ref="E56:F56"/>
    <mergeCell ref="E57:F57"/>
    <mergeCell ref="B46:F46"/>
    <mergeCell ref="B45:F45"/>
    <mergeCell ref="B48:F48"/>
    <mergeCell ref="B2:G2"/>
    <mergeCell ref="B4:G4"/>
    <mergeCell ref="B6:E6"/>
    <mergeCell ref="B7:E7"/>
    <mergeCell ref="B8:E8"/>
    <mergeCell ref="B9:E9"/>
    <mergeCell ref="B10:E10"/>
    <mergeCell ref="B11:E11"/>
    <mergeCell ref="B12:E12"/>
    <mergeCell ref="B13:E13"/>
    <mergeCell ref="B14:E14"/>
    <mergeCell ref="B15:E15"/>
    <mergeCell ref="B16:E16"/>
    <mergeCell ref="B17:E17"/>
    <mergeCell ref="B18:E18"/>
    <mergeCell ref="B20:E20"/>
    <mergeCell ref="B21:E21"/>
    <mergeCell ref="B23:E23"/>
    <mergeCell ref="B22:E22"/>
    <mergeCell ref="B24:E24"/>
    <mergeCell ref="B25:E25"/>
    <mergeCell ref="B26:E26"/>
    <mergeCell ref="B27:E27"/>
    <mergeCell ref="B29:E29"/>
    <mergeCell ref="B30:E30"/>
    <mergeCell ref="B31:E31"/>
    <mergeCell ref="B32:E32"/>
    <mergeCell ref="B34:E34"/>
    <mergeCell ref="B43:E43"/>
    <mergeCell ref="B44:E44"/>
    <mergeCell ref="B35:E35"/>
    <mergeCell ref="B37:E37"/>
    <mergeCell ref="B38:E38"/>
    <mergeCell ref="B39:E39"/>
    <mergeCell ref="B41:E41"/>
    <mergeCell ref="E78:F78"/>
    <mergeCell ref="E73:F73"/>
    <mergeCell ref="E74:F74"/>
    <mergeCell ref="E75:F75"/>
    <mergeCell ref="E76:F76"/>
    <mergeCell ref="E77:F77"/>
  </mergeCells>
  <pageMargins left="0.39370078740157483" right="0.39370078740157483" top="0.39370078740157483" bottom="0.39370078740157483" header="0.51181102362204722" footer="0.51181102362204722"/>
  <pageSetup paperSize="8" scale="57" fitToHeight="0"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2:H109"/>
  <sheetViews>
    <sheetView showGridLines="0" view="pageBreakPreview" zoomScaleNormal="100" zoomScaleSheetLayoutView="100" zoomScalePageLayoutView="80" workbookViewId="0">
      <selection activeCell="B23" sqref="B23:E23"/>
    </sheetView>
  </sheetViews>
  <sheetFormatPr defaultColWidth="11.42578125" defaultRowHeight="12.75"/>
  <cols>
    <col min="1" max="1" width="4.7109375" style="268" customWidth="1"/>
    <col min="2" max="2" width="50.7109375" style="268" customWidth="1"/>
    <col min="3" max="4" width="18.7109375" style="272" customWidth="1"/>
    <col min="5" max="7" width="18.7109375" style="268" customWidth="1"/>
    <col min="8" max="8" width="5.5703125" style="268" customWidth="1"/>
    <col min="9" max="9" width="16.7109375" style="268" customWidth="1"/>
    <col min="10" max="10" width="5.7109375" style="268" customWidth="1"/>
    <col min="11" max="16384" width="11.42578125" style="268"/>
  </cols>
  <sheetData>
    <row r="2" spans="2:8" s="147" customFormat="1" ht="19.5">
      <c r="B2" s="1172" t="s">
        <v>892</v>
      </c>
      <c r="C2" s="1172"/>
      <c r="D2" s="1172"/>
      <c r="E2" s="1172"/>
      <c r="F2" s="1172"/>
      <c r="G2" s="1172"/>
    </row>
    <row r="3" spans="2:8" s="196" customFormat="1" ht="19.5">
      <c r="B3" s="557"/>
      <c r="C3" s="557"/>
      <c r="D3" s="557"/>
      <c r="E3" s="557"/>
      <c r="F3" s="557"/>
      <c r="G3" s="557"/>
      <c r="H3" s="195"/>
    </row>
    <row r="4" spans="2:8" s="196" customFormat="1" ht="19.5">
      <c r="B4" s="1173" t="str">
        <f>+'1.3.3_RA2_REGLA_DESPESA_LIQUID'!B14</f>
        <v>Nom EPE / Societat municipal / Fundació 2</v>
      </c>
      <c r="C4" s="1174"/>
      <c r="D4" s="1174"/>
      <c r="E4" s="1174"/>
      <c r="F4" s="1174"/>
      <c r="G4" s="1175"/>
      <c r="H4" s="197"/>
    </row>
    <row r="5" spans="2:8" s="196" customFormat="1" ht="19.5">
      <c r="B5" s="275"/>
      <c r="C5" s="275"/>
      <c r="D5" s="275"/>
      <c r="E5" s="275"/>
      <c r="F5" s="275"/>
      <c r="G5" s="275"/>
      <c r="H5" s="197"/>
    </row>
    <row r="6" spans="2:8" s="243" customFormat="1" ht="25.5">
      <c r="B6" s="1166" t="s">
        <v>651</v>
      </c>
      <c r="C6" s="1167"/>
      <c r="D6" s="1167"/>
      <c r="E6" s="1168"/>
      <c r="F6" s="244" t="s">
        <v>969</v>
      </c>
      <c r="G6" s="245" t="s">
        <v>970</v>
      </c>
    </row>
    <row r="7" spans="2:8" s="243" customFormat="1">
      <c r="B7" s="1205" t="s">
        <v>971</v>
      </c>
      <c r="C7" s="1206"/>
      <c r="D7" s="1206"/>
      <c r="E7" s="1207"/>
      <c r="F7" s="337"/>
      <c r="G7" s="285">
        <f>+'SM-FUND2_Estabilitat_liquidació'!F19</f>
        <v>0</v>
      </c>
    </row>
    <row r="8" spans="2:8" s="243" customFormat="1">
      <c r="B8" s="1214" t="s">
        <v>972</v>
      </c>
      <c r="C8" s="1215"/>
      <c r="D8" s="1215"/>
      <c r="E8" s="1216"/>
      <c r="F8" s="338"/>
      <c r="G8" s="286">
        <f>+'SM-FUND2_Estabilitat_liquidació'!F20</f>
        <v>0</v>
      </c>
    </row>
    <row r="9" spans="2:8" s="243" customFormat="1">
      <c r="B9" s="1214" t="s">
        <v>973</v>
      </c>
      <c r="C9" s="1215"/>
      <c r="D9" s="1215"/>
      <c r="E9" s="1216"/>
      <c r="F9" s="338"/>
      <c r="G9" s="286">
        <f>+'SM-FUND2_Estabilitat_liquidació'!F21</f>
        <v>0</v>
      </c>
    </row>
    <row r="10" spans="2:8" s="243" customFormat="1">
      <c r="B10" s="1214" t="s">
        <v>974</v>
      </c>
      <c r="C10" s="1215"/>
      <c r="D10" s="1215"/>
      <c r="E10" s="1216"/>
      <c r="F10" s="338"/>
      <c r="G10" s="286">
        <f>+'SM-FUND2_Estabilitat_liquidació'!F23</f>
        <v>0</v>
      </c>
    </row>
    <row r="11" spans="2:8" s="243" customFormat="1">
      <c r="B11" s="1214" t="s">
        <v>975</v>
      </c>
      <c r="C11" s="1215"/>
      <c r="D11" s="1215"/>
      <c r="E11" s="1216"/>
      <c r="F11" s="338"/>
      <c r="G11" s="286">
        <f>+'SM-FUND2_Estabilitat_liquidació'!F24</f>
        <v>0</v>
      </c>
    </row>
    <row r="12" spans="2:8" s="243" customFormat="1">
      <c r="B12" s="1214" t="s">
        <v>976</v>
      </c>
      <c r="C12" s="1215"/>
      <c r="D12" s="1215"/>
      <c r="E12" s="1216"/>
      <c r="F12" s="338"/>
      <c r="G12" s="286">
        <f>+'SM-FUND2_Estabilitat_liquidació'!F25</f>
        <v>0</v>
      </c>
    </row>
    <row r="13" spans="2:8" s="243" customFormat="1">
      <c r="B13" s="1214" t="s">
        <v>977</v>
      </c>
      <c r="C13" s="1215"/>
      <c r="D13" s="1215"/>
      <c r="E13" s="1216"/>
      <c r="F13" s="338"/>
      <c r="G13" s="286">
        <f>+'SM-FUND2_Estabilitat_liquidació'!F26</f>
        <v>0</v>
      </c>
    </row>
    <row r="14" spans="2:8" s="243" customFormat="1" ht="14.25" customHeight="1">
      <c r="B14" s="1214" t="s">
        <v>978</v>
      </c>
      <c r="C14" s="1215"/>
      <c r="D14" s="1215"/>
      <c r="E14" s="1216"/>
      <c r="F14" s="338"/>
      <c r="G14" s="286">
        <f>+'SM-FUND2_Estabilitat_liquidació'!F27</f>
        <v>0</v>
      </c>
    </row>
    <row r="15" spans="2:8" s="243" customFormat="1">
      <c r="B15" s="1214" t="s">
        <v>979</v>
      </c>
      <c r="C15" s="1215"/>
      <c r="D15" s="1215"/>
      <c r="E15" s="1216"/>
      <c r="F15" s="338"/>
      <c r="G15" s="286">
        <f>+'SM-FUND2_Estabilitat_liquidació'!F28</f>
        <v>0</v>
      </c>
    </row>
    <row r="16" spans="2:8" s="243" customFormat="1">
      <c r="B16" s="1214" t="s">
        <v>980</v>
      </c>
      <c r="C16" s="1215"/>
      <c r="D16" s="1215"/>
      <c r="E16" s="1216"/>
      <c r="F16" s="338"/>
      <c r="G16" s="286">
        <f>+'SM-FUND2_Estabilitat_liquidació'!F29</f>
        <v>0</v>
      </c>
    </row>
    <row r="17" spans="2:7" s="243" customFormat="1">
      <c r="B17" s="1217" t="s">
        <v>981</v>
      </c>
      <c r="C17" s="1218"/>
      <c r="D17" s="1218"/>
      <c r="E17" s="1219"/>
      <c r="F17" s="339"/>
      <c r="G17" s="286">
        <f>+'SM-FUND2_Estabilitat_liquidació'!F30</f>
        <v>0</v>
      </c>
    </row>
    <row r="18" spans="2:7" s="246" customFormat="1" ht="25.5" customHeight="1">
      <c r="B18" s="1160" t="s">
        <v>982</v>
      </c>
      <c r="C18" s="1161"/>
      <c r="D18" s="1161"/>
      <c r="E18" s="1162"/>
      <c r="F18" s="247">
        <f>SUM(F7:F17)</f>
        <v>0</v>
      </c>
      <c r="G18" s="247">
        <f>SUM(G7:G17)</f>
        <v>0</v>
      </c>
    </row>
    <row r="19" spans="2:7" s="251" customFormat="1">
      <c r="B19" s="248"/>
      <c r="C19" s="249"/>
      <c r="D19" s="249"/>
      <c r="E19" s="250"/>
    </row>
    <row r="20" spans="2:7" s="251" customFormat="1" ht="25.5" customHeight="1">
      <c r="B20" s="1166" t="s">
        <v>930</v>
      </c>
      <c r="C20" s="1167"/>
      <c r="D20" s="1167"/>
      <c r="E20" s="1168"/>
      <c r="F20" s="244" t="s">
        <v>969</v>
      </c>
      <c r="G20" s="245" t="s">
        <v>970</v>
      </c>
    </row>
    <row r="21" spans="2:7" s="251" customFormat="1">
      <c r="B21" s="1199" t="str">
        <f>'1.3.3_RA2_REGLA_DESPESA_LIQUID'!B9</f>
        <v>Nom Entitat local</v>
      </c>
      <c r="C21" s="1200"/>
      <c r="D21" s="1200"/>
      <c r="E21" s="1201"/>
      <c r="F21" s="363"/>
      <c r="G21" s="337"/>
    </row>
    <row r="22" spans="2:7" s="251" customFormat="1">
      <c r="B22" s="1163" t="str">
        <f>'1.3.3_RA2_REGLA_DESPESA_LIQUID'!B10</f>
        <v>Nom Organisme autònom / Consorci adscrit 1</v>
      </c>
      <c r="C22" s="1164"/>
      <c r="D22" s="1164"/>
      <c r="E22" s="1165"/>
      <c r="F22" s="777"/>
      <c r="G22" s="778"/>
    </row>
    <row r="23" spans="2:7" s="251" customFormat="1">
      <c r="B23" s="1163" t="str">
        <f>'1.3.3_RA2_REGLA_DESPESA_LIQUID'!B11</f>
        <v>Nom Organisme autònom / Consorci adscrit 2</v>
      </c>
      <c r="C23" s="1164"/>
      <c r="D23" s="1164"/>
      <c r="E23" s="1165"/>
      <c r="F23" s="364"/>
      <c r="G23" s="338"/>
    </row>
    <row r="24" spans="2:7" s="251" customFormat="1">
      <c r="B24" s="1163" t="str">
        <f>'1.3.3_RA2_REGLA_DESPESA_LIQUID'!B12</f>
        <v>Nom Organisme autònom / Consorci adscrit 3</v>
      </c>
      <c r="C24" s="1164"/>
      <c r="D24" s="1164"/>
      <c r="E24" s="1165"/>
      <c r="F24" s="364"/>
      <c r="G24" s="338"/>
    </row>
    <row r="25" spans="2:7" s="251" customFormat="1">
      <c r="B25" s="1163" t="str">
        <f>'1.3.3_RA2_REGLA_DESPESA_LIQUID'!B13</f>
        <v>Nom EPE / Societat municipal / Fundació 1</v>
      </c>
      <c r="C25" s="1164"/>
      <c r="D25" s="1164"/>
      <c r="E25" s="1165"/>
      <c r="F25" s="364"/>
      <c r="G25" s="338"/>
    </row>
    <row r="26" spans="2:7" s="251" customFormat="1">
      <c r="B26" s="1202" t="str">
        <f>'1.3.3_RA2_REGLA_DESPESA_LIQUID'!B15</f>
        <v>Nom EPE / Societat municipal / Fundació 3</v>
      </c>
      <c r="C26" s="1203"/>
      <c r="D26" s="1203"/>
      <c r="E26" s="1204"/>
      <c r="F26" s="365"/>
      <c r="G26" s="339"/>
    </row>
    <row r="27" spans="2:7" s="269" customFormat="1" ht="12.75" customHeight="1">
      <c r="B27" s="1208" t="s">
        <v>983</v>
      </c>
      <c r="C27" s="1209"/>
      <c r="D27" s="1209"/>
      <c r="E27" s="1210"/>
      <c r="F27" s="252">
        <f>SUM(F21:F26)</f>
        <v>0</v>
      </c>
      <c r="G27" s="252">
        <f>SUM(G21:G26)</f>
        <v>0</v>
      </c>
    </row>
    <row r="28" spans="2:7" s="251" customFormat="1">
      <c r="B28" s="248"/>
      <c r="C28" s="249"/>
      <c r="D28" s="249"/>
      <c r="E28" s="250"/>
    </row>
    <row r="29" spans="2:7" s="251" customFormat="1" ht="25.5">
      <c r="B29" s="1166" t="s">
        <v>932</v>
      </c>
      <c r="C29" s="1167"/>
      <c r="D29" s="1167"/>
      <c r="E29" s="1168"/>
      <c r="F29" s="244" t="s">
        <v>969</v>
      </c>
      <c r="G29" s="245" t="s">
        <v>970</v>
      </c>
    </row>
    <row r="30" spans="2:7" s="269" customFormat="1">
      <c r="B30" s="1205" t="s">
        <v>933</v>
      </c>
      <c r="C30" s="1206"/>
      <c r="D30" s="1206"/>
      <c r="E30" s="1207"/>
      <c r="F30" s="346"/>
      <c r="G30" s="285">
        <f>+G60</f>
        <v>0</v>
      </c>
    </row>
    <row r="31" spans="2:7" s="269" customFormat="1">
      <c r="B31" s="1214" t="s">
        <v>934</v>
      </c>
      <c r="C31" s="1215"/>
      <c r="D31" s="1215"/>
      <c r="E31" s="1216"/>
      <c r="F31" s="347"/>
      <c r="G31" s="286">
        <f>+G66</f>
        <v>0</v>
      </c>
    </row>
    <row r="32" spans="2:7" s="269" customFormat="1">
      <c r="B32" s="1214" t="s">
        <v>935</v>
      </c>
      <c r="C32" s="1215"/>
      <c r="D32" s="1215"/>
      <c r="E32" s="1216"/>
      <c r="F32" s="347"/>
      <c r="G32" s="286">
        <f>+G72</f>
        <v>0</v>
      </c>
    </row>
    <row r="33" spans="2:7" s="269" customFormat="1">
      <c r="B33" s="779" t="s">
        <v>936</v>
      </c>
      <c r="C33" s="780"/>
      <c r="D33" s="780"/>
      <c r="E33" s="781"/>
      <c r="F33" s="774"/>
      <c r="G33" s="286">
        <f>+G78</f>
        <v>0</v>
      </c>
    </row>
    <row r="34" spans="2:7" s="269" customFormat="1">
      <c r="B34" s="1217" t="s">
        <v>937</v>
      </c>
      <c r="C34" s="1218"/>
      <c r="D34" s="1218"/>
      <c r="E34" s="1219"/>
      <c r="F34" s="348"/>
      <c r="G34" s="287">
        <f>+G84</f>
        <v>0</v>
      </c>
    </row>
    <row r="35" spans="2:7" s="269" customFormat="1">
      <c r="B35" s="1208" t="s">
        <v>984</v>
      </c>
      <c r="C35" s="1209"/>
      <c r="D35" s="1209"/>
      <c r="E35" s="1210"/>
      <c r="F35" s="252">
        <f>SUM(F30:F34)</f>
        <v>0</v>
      </c>
      <c r="G35" s="252">
        <f>SUM(G30:G34)</f>
        <v>0</v>
      </c>
    </row>
    <row r="36" spans="2:7" s="251" customFormat="1">
      <c r="B36" s="248"/>
      <c r="C36" s="249"/>
      <c r="D36" s="249"/>
      <c r="E36" s="250"/>
    </row>
    <row r="37" spans="2:7" s="251" customFormat="1" ht="25.5">
      <c r="B37" s="1166" t="s">
        <v>939</v>
      </c>
      <c r="C37" s="1167"/>
      <c r="D37" s="1167"/>
      <c r="E37" s="1168"/>
      <c r="F37" s="244" t="s">
        <v>969</v>
      </c>
      <c r="G37" s="245" t="s">
        <v>970</v>
      </c>
    </row>
    <row r="38" spans="2:7" s="269" customFormat="1">
      <c r="B38" s="1211" t="s">
        <v>939</v>
      </c>
      <c r="C38" s="1212"/>
      <c r="D38" s="1212"/>
      <c r="E38" s="1213"/>
      <c r="F38" s="349"/>
      <c r="G38" s="300">
        <f>+F97+G97</f>
        <v>0</v>
      </c>
    </row>
    <row r="39" spans="2:7" s="269" customFormat="1">
      <c r="B39" s="1208" t="s">
        <v>985</v>
      </c>
      <c r="C39" s="1209"/>
      <c r="D39" s="1209"/>
      <c r="E39" s="1210"/>
      <c r="F39" s="252">
        <f>SUM(F38:F38)</f>
        <v>0</v>
      </c>
      <c r="G39" s="252">
        <f>SUM(G38:G38)</f>
        <v>0</v>
      </c>
    </row>
    <row r="40" spans="2:7" s="251" customFormat="1">
      <c r="B40" s="248"/>
      <c r="C40" s="249"/>
      <c r="D40" s="249"/>
      <c r="E40" s="250"/>
    </row>
    <row r="41" spans="2:7" s="254" customFormat="1">
      <c r="B41" s="1160" t="s">
        <v>986</v>
      </c>
      <c r="C41" s="1161"/>
      <c r="D41" s="1161"/>
      <c r="E41" s="1162"/>
      <c r="F41" s="252">
        <f>+F18-F27-F35-F39</f>
        <v>0</v>
      </c>
      <c r="G41" s="252">
        <f>+G18-G27-G35-G39</f>
        <v>0</v>
      </c>
    </row>
    <row r="42" spans="2:7" s="271" customFormat="1">
      <c r="B42" s="824"/>
      <c r="C42" s="270"/>
      <c r="D42" s="270"/>
    </row>
    <row r="43" spans="2:7" s="271" customFormat="1" ht="24" customHeight="1">
      <c r="B43" s="1166" t="s">
        <v>942</v>
      </c>
      <c r="C43" s="1167"/>
      <c r="D43" s="1167"/>
      <c r="E43" s="1168"/>
      <c r="F43" s="244" t="s">
        <v>943</v>
      </c>
      <c r="G43" s="244" t="s">
        <v>477</v>
      </c>
    </row>
    <row r="44" spans="2:7" s="271" customFormat="1">
      <c r="B44" s="1205" t="s">
        <v>944</v>
      </c>
      <c r="C44" s="1206"/>
      <c r="D44" s="1206"/>
      <c r="E44" s="1207"/>
      <c r="F44" s="301">
        <f>+'1.3.3_RA2_REGLA_DESPESA_LIQUID'!E8</f>
        <v>0</v>
      </c>
      <c r="G44" s="302">
        <f>+F41*(1+F44)</f>
        <v>0</v>
      </c>
    </row>
    <row r="45" spans="2:7" s="271" customFormat="1" ht="12.75" customHeight="1">
      <c r="B45" s="1217" t="s">
        <v>945</v>
      </c>
      <c r="C45" s="1218"/>
      <c r="D45" s="1218"/>
      <c r="E45" s="1218"/>
      <c r="F45" s="1219"/>
      <c r="G45" s="303">
        <f>+G109</f>
        <v>0</v>
      </c>
    </row>
    <row r="46" spans="2:7" s="271" customFormat="1">
      <c r="B46" s="1160" t="s">
        <v>987</v>
      </c>
      <c r="C46" s="1161"/>
      <c r="D46" s="1161"/>
      <c r="E46" s="1161"/>
      <c r="F46" s="1162"/>
      <c r="G46" s="252">
        <f>+G44+G45</f>
        <v>0</v>
      </c>
    </row>
    <row r="47" spans="2:7">
      <c r="D47" s="273"/>
      <c r="E47" s="274"/>
      <c r="F47" s="274"/>
      <c r="G47" s="274"/>
    </row>
    <row r="48" spans="2:7">
      <c r="B48" s="1160" t="s">
        <v>988</v>
      </c>
      <c r="C48" s="1161"/>
      <c r="D48" s="1161"/>
      <c r="E48" s="1161"/>
      <c r="F48" s="1162"/>
      <c r="G48" s="252">
        <f>+G46-G41</f>
        <v>0</v>
      </c>
    </row>
    <row r="49" spans="2:7">
      <c r="D49" s="273"/>
      <c r="E49" s="274"/>
      <c r="F49" s="274"/>
      <c r="G49" s="274"/>
    </row>
    <row r="50" spans="2:7">
      <c r="D50" s="273"/>
      <c r="E50" s="274"/>
      <c r="F50" s="274"/>
      <c r="G50" s="274"/>
    </row>
    <row r="51" spans="2:7">
      <c r="D51" s="273"/>
      <c r="E51" s="274"/>
      <c r="F51" s="274"/>
      <c r="G51" s="274"/>
    </row>
    <row r="52" spans="2:7" ht="15.75">
      <c r="B52" s="1151" t="s">
        <v>950</v>
      </c>
      <c r="C52" s="1151"/>
      <c r="D52" s="1151"/>
      <c r="E52" s="1151"/>
      <c r="F52" s="1151"/>
      <c r="G52" s="1151"/>
    </row>
    <row r="53" spans="2:7">
      <c r="B53" s="204"/>
      <c r="C53" s="204"/>
      <c r="D53" s="255"/>
      <c r="E53" s="254"/>
      <c r="F53" s="254"/>
      <c r="G53" s="254"/>
    </row>
    <row r="54" spans="2:7" ht="25.5">
      <c r="B54" s="264" t="s">
        <v>951</v>
      </c>
      <c r="C54" s="217" t="s">
        <v>854</v>
      </c>
      <c r="D54" s="217" t="s">
        <v>952</v>
      </c>
      <c r="E54" s="1152" t="s">
        <v>953</v>
      </c>
      <c r="F54" s="1153"/>
      <c r="G54" s="217" t="s">
        <v>954</v>
      </c>
    </row>
    <row r="55" spans="2:7">
      <c r="B55" s="354"/>
      <c r="C55" s="351"/>
      <c r="D55" s="351"/>
      <c r="E55" s="1150"/>
      <c r="F55" s="1150"/>
      <c r="G55" s="298">
        <f>+C55*D55/100</f>
        <v>0</v>
      </c>
    </row>
    <row r="56" spans="2:7">
      <c r="B56" s="355"/>
      <c r="C56" s="352"/>
      <c r="D56" s="352"/>
      <c r="E56" s="1148"/>
      <c r="F56" s="1148"/>
      <c r="G56" s="284">
        <f t="shared" ref="G56:G59" si="0">+C56*D56/100</f>
        <v>0</v>
      </c>
    </row>
    <row r="57" spans="2:7">
      <c r="B57" s="355"/>
      <c r="C57" s="352"/>
      <c r="D57" s="352"/>
      <c r="E57" s="1148"/>
      <c r="F57" s="1148"/>
      <c r="G57" s="284">
        <f t="shared" si="0"/>
        <v>0</v>
      </c>
    </row>
    <row r="58" spans="2:7">
      <c r="B58" s="355"/>
      <c r="C58" s="352"/>
      <c r="D58" s="352"/>
      <c r="E58" s="1148"/>
      <c r="F58" s="1148"/>
      <c r="G58" s="284">
        <f t="shared" si="0"/>
        <v>0</v>
      </c>
    </row>
    <row r="59" spans="2:7">
      <c r="B59" s="356"/>
      <c r="C59" s="353"/>
      <c r="D59" s="353"/>
      <c r="E59" s="1149"/>
      <c r="F59" s="1149"/>
      <c r="G59" s="299">
        <f t="shared" si="0"/>
        <v>0</v>
      </c>
    </row>
    <row r="60" spans="2:7">
      <c r="B60" s="816" t="s">
        <v>955</v>
      </c>
      <c r="C60" s="263"/>
      <c r="D60" s="217"/>
      <c r="E60" s="1182"/>
      <c r="F60" s="1182"/>
      <c r="G60" s="263">
        <f>SUM(G55:G59)</f>
        <v>0</v>
      </c>
    </row>
    <row r="61" spans="2:7">
      <c r="B61" s="354"/>
      <c r="C61" s="351"/>
      <c r="D61" s="351"/>
      <c r="E61" s="1150"/>
      <c r="F61" s="1150"/>
      <c r="G61" s="298">
        <f>+C61*D61/100</f>
        <v>0</v>
      </c>
    </row>
    <row r="62" spans="2:7">
      <c r="B62" s="355"/>
      <c r="C62" s="352"/>
      <c r="D62" s="352"/>
      <c r="E62" s="1148"/>
      <c r="F62" s="1148"/>
      <c r="G62" s="284">
        <f t="shared" ref="G62:G65" si="1">+C62*D62/100</f>
        <v>0</v>
      </c>
    </row>
    <row r="63" spans="2:7">
      <c r="B63" s="355"/>
      <c r="C63" s="352"/>
      <c r="D63" s="352"/>
      <c r="E63" s="1148"/>
      <c r="F63" s="1148"/>
      <c r="G63" s="284">
        <f t="shared" si="1"/>
        <v>0</v>
      </c>
    </row>
    <row r="64" spans="2:7">
      <c r="B64" s="355"/>
      <c r="C64" s="352"/>
      <c r="D64" s="352"/>
      <c r="E64" s="1148"/>
      <c r="F64" s="1148"/>
      <c r="G64" s="284">
        <f t="shared" si="1"/>
        <v>0</v>
      </c>
    </row>
    <row r="65" spans="2:7">
      <c r="B65" s="356"/>
      <c r="C65" s="353"/>
      <c r="D65" s="353"/>
      <c r="E65" s="1149"/>
      <c r="F65" s="1149"/>
      <c r="G65" s="299">
        <f t="shared" si="1"/>
        <v>0</v>
      </c>
    </row>
    <row r="66" spans="2:7">
      <c r="B66" s="816" t="s">
        <v>956</v>
      </c>
      <c r="C66" s="263"/>
      <c r="D66" s="217"/>
      <c r="E66" s="1182"/>
      <c r="F66" s="1182"/>
      <c r="G66" s="263">
        <f>SUM(G61:G65)</f>
        <v>0</v>
      </c>
    </row>
    <row r="67" spans="2:7">
      <c r="B67" s="354"/>
      <c r="C67" s="351"/>
      <c r="D67" s="351"/>
      <c r="E67" s="1150"/>
      <c r="F67" s="1150"/>
      <c r="G67" s="298">
        <f>+C67*D67/100</f>
        <v>0</v>
      </c>
    </row>
    <row r="68" spans="2:7">
      <c r="B68" s="355"/>
      <c r="C68" s="352"/>
      <c r="D68" s="352"/>
      <c r="E68" s="1148"/>
      <c r="F68" s="1148"/>
      <c r="G68" s="284">
        <f t="shared" ref="G68:G71" si="2">+C68*D68/100</f>
        <v>0</v>
      </c>
    </row>
    <row r="69" spans="2:7">
      <c r="B69" s="355"/>
      <c r="C69" s="352"/>
      <c r="D69" s="352"/>
      <c r="E69" s="1148"/>
      <c r="F69" s="1148"/>
      <c r="G69" s="284">
        <f t="shared" si="2"/>
        <v>0</v>
      </c>
    </row>
    <row r="70" spans="2:7">
      <c r="B70" s="355"/>
      <c r="C70" s="352"/>
      <c r="D70" s="352"/>
      <c r="E70" s="1148"/>
      <c r="F70" s="1148"/>
      <c r="G70" s="284">
        <f t="shared" si="2"/>
        <v>0</v>
      </c>
    </row>
    <row r="71" spans="2:7">
      <c r="B71" s="356"/>
      <c r="C71" s="353"/>
      <c r="D71" s="353"/>
      <c r="E71" s="1149"/>
      <c r="F71" s="1149"/>
      <c r="G71" s="299">
        <f t="shared" si="2"/>
        <v>0</v>
      </c>
    </row>
    <row r="72" spans="2:7">
      <c r="B72" s="816" t="s">
        <v>957</v>
      </c>
      <c r="C72" s="263"/>
      <c r="D72" s="217"/>
      <c r="E72" s="1182"/>
      <c r="F72" s="1182"/>
      <c r="G72" s="263">
        <f>SUM(G67:G71)</f>
        <v>0</v>
      </c>
    </row>
    <row r="73" spans="2:7">
      <c r="B73" s="354"/>
      <c r="C73" s="351"/>
      <c r="D73" s="351"/>
      <c r="E73" s="1150"/>
      <c r="F73" s="1150"/>
      <c r="G73" s="298">
        <f>+C73*D73/100</f>
        <v>0</v>
      </c>
    </row>
    <row r="74" spans="2:7">
      <c r="B74" s="355"/>
      <c r="C74" s="352"/>
      <c r="D74" s="352"/>
      <c r="E74" s="1148"/>
      <c r="F74" s="1148"/>
      <c r="G74" s="284">
        <f t="shared" ref="G74:G77" si="3">+C74*D74/100</f>
        <v>0</v>
      </c>
    </row>
    <row r="75" spans="2:7">
      <c r="B75" s="355"/>
      <c r="C75" s="352"/>
      <c r="D75" s="352"/>
      <c r="E75" s="1148"/>
      <c r="F75" s="1148"/>
      <c r="G75" s="284">
        <f t="shared" si="3"/>
        <v>0</v>
      </c>
    </row>
    <row r="76" spans="2:7">
      <c r="B76" s="355"/>
      <c r="C76" s="352"/>
      <c r="D76" s="352"/>
      <c r="E76" s="1148"/>
      <c r="F76" s="1148"/>
      <c r="G76" s="284">
        <f t="shared" si="3"/>
        <v>0</v>
      </c>
    </row>
    <row r="77" spans="2:7">
      <c r="B77" s="356"/>
      <c r="C77" s="353"/>
      <c r="D77" s="353"/>
      <c r="E77" s="1149"/>
      <c r="F77" s="1149"/>
      <c r="G77" s="299">
        <f t="shared" si="3"/>
        <v>0</v>
      </c>
    </row>
    <row r="78" spans="2:7">
      <c r="B78" s="816" t="s">
        <v>958</v>
      </c>
      <c r="C78" s="263"/>
      <c r="D78" s="217"/>
      <c r="E78" s="1182"/>
      <c r="F78" s="1182"/>
      <c r="G78" s="263">
        <f>SUM(G73:G77)</f>
        <v>0</v>
      </c>
    </row>
    <row r="79" spans="2:7">
      <c r="B79" s="354"/>
      <c r="C79" s="351"/>
      <c r="D79" s="351"/>
      <c r="E79" s="1150"/>
      <c r="F79" s="1150"/>
      <c r="G79" s="298">
        <f>+C79*D79/100</f>
        <v>0</v>
      </c>
    </row>
    <row r="80" spans="2:7">
      <c r="B80" s="355"/>
      <c r="C80" s="352"/>
      <c r="D80" s="352"/>
      <c r="E80" s="1148"/>
      <c r="F80" s="1148"/>
      <c r="G80" s="284">
        <f t="shared" ref="G80:G83" si="4">+C80*D80/100</f>
        <v>0</v>
      </c>
    </row>
    <row r="81" spans="2:7">
      <c r="B81" s="355"/>
      <c r="C81" s="352"/>
      <c r="D81" s="352"/>
      <c r="E81" s="1148"/>
      <c r="F81" s="1148"/>
      <c r="G81" s="284">
        <f t="shared" si="4"/>
        <v>0</v>
      </c>
    </row>
    <row r="82" spans="2:7">
      <c r="B82" s="355"/>
      <c r="C82" s="352"/>
      <c r="D82" s="352"/>
      <c r="E82" s="1148"/>
      <c r="F82" s="1148"/>
      <c r="G82" s="284">
        <f t="shared" si="4"/>
        <v>0</v>
      </c>
    </row>
    <row r="83" spans="2:7">
      <c r="B83" s="356"/>
      <c r="C83" s="353"/>
      <c r="D83" s="353"/>
      <c r="E83" s="1149"/>
      <c r="F83" s="1149"/>
      <c r="G83" s="299">
        <f t="shared" si="4"/>
        <v>0</v>
      </c>
    </row>
    <row r="84" spans="2:7">
      <c r="B84" s="816" t="s">
        <v>959</v>
      </c>
      <c r="C84" s="263"/>
      <c r="D84" s="217"/>
      <c r="E84" s="1182"/>
      <c r="F84" s="1182"/>
      <c r="G84" s="263">
        <f>SUM(G79:G83)</f>
        <v>0</v>
      </c>
    </row>
    <row r="85" spans="2:7">
      <c r="B85" s="262" t="s">
        <v>369</v>
      </c>
      <c r="C85" s="202"/>
      <c r="D85" s="202"/>
      <c r="E85" s="1183"/>
      <c r="F85" s="1183"/>
      <c r="G85" s="263">
        <f>+G60+G66+G72+G84</f>
        <v>0</v>
      </c>
    </row>
    <row r="86" spans="2:7">
      <c r="B86" s="254"/>
      <c r="C86" s="255"/>
      <c r="D86" s="255"/>
      <c r="E86" s="254"/>
      <c r="F86" s="254"/>
      <c r="G86" s="254"/>
    </row>
    <row r="87" spans="2:7">
      <c r="B87" s="259"/>
      <c r="C87" s="255"/>
      <c r="D87" s="255"/>
      <c r="E87" s="254"/>
      <c r="F87" s="254"/>
      <c r="G87" s="254"/>
    </row>
    <row r="88" spans="2:7">
      <c r="B88" s="254"/>
      <c r="C88" s="255"/>
      <c r="D88" s="255"/>
      <c r="E88" s="254"/>
      <c r="F88" s="254"/>
      <c r="G88" s="254"/>
    </row>
    <row r="89" spans="2:7" ht="15.75">
      <c r="B89" s="1151" t="s">
        <v>960</v>
      </c>
      <c r="C89" s="1151"/>
      <c r="D89" s="1151"/>
      <c r="E89" s="1151"/>
      <c r="F89" s="1151"/>
      <c r="G89" s="1151"/>
    </row>
    <row r="90" spans="2:7">
      <c r="B90" s="254"/>
      <c r="C90" s="255"/>
      <c r="D90" s="255"/>
      <c r="E90" s="254"/>
      <c r="F90" s="254"/>
      <c r="G90" s="254"/>
    </row>
    <row r="91" spans="2:7" ht="51">
      <c r="B91" s="1166" t="s">
        <v>961</v>
      </c>
      <c r="C91" s="1168"/>
      <c r="D91" s="244" t="s">
        <v>962</v>
      </c>
      <c r="E91" s="244" t="s">
        <v>963</v>
      </c>
      <c r="F91" s="244" t="s">
        <v>964</v>
      </c>
      <c r="G91" s="266" t="s">
        <v>965</v>
      </c>
    </row>
    <row r="92" spans="2:7">
      <c r="B92" s="1190"/>
      <c r="C92" s="1191"/>
      <c r="D92" s="357"/>
      <c r="E92" s="358"/>
      <c r="F92" s="352"/>
      <c r="G92" s="352"/>
    </row>
    <row r="93" spans="2:7">
      <c r="B93" s="1192"/>
      <c r="C93" s="1193"/>
      <c r="D93" s="359"/>
      <c r="E93" s="360"/>
      <c r="F93" s="352"/>
      <c r="G93" s="352"/>
    </row>
    <row r="94" spans="2:7">
      <c r="B94" s="814"/>
      <c r="C94" s="815"/>
      <c r="D94" s="359"/>
      <c r="E94" s="360"/>
      <c r="F94" s="352"/>
      <c r="G94" s="352"/>
    </row>
    <row r="95" spans="2:7">
      <c r="B95" s="814"/>
      <c r="C95" s="815"/>
      <c r="D95" s="359"/>
      <c r="E95" s="360"/>
      <c r="F95" s="352"/>
      <c r="G95" s="352"/>
    </row>
    <row r="96" spans="2:7">
      <c r="B96" s="1194"/>
      <c r="C96" s="1195"/>
      <c r="D96" s="361"/>
      <c r="E96" s="362"/>
      <c r="F96" s="352"/>
      <c r="G96" s="352"/>
    </row>
    <row r="97" spans="2:7">
      <c r="B97" s="1184" t="s">
        <v>369</v>
      </c>
      <c r="C97" s="1185"/>
      <c r="D97" s="1185"/>
      <c r="E97" s="1186"/>
      <c r="F97" s="252">
        <f>SUM(F92:F96)</f>
        <v>0</v>
      </c>
      <c r="G97" s="252">
        <f>SUM(G92:G96)</f>
        <v>0</v>
      </c>
    </row>
    <row r="98" spans="2:7">
      <c r="B98" s="254"/>
      <c r="C98" s="255"/>
      <c r="D98" s="255"/>
      <c r="E98" s="254"/>
      <c r="F98" s="254"/>
      <c r="G98" s="254"/>
    </row>
    <row r="99" spans="2:7">
      <c r="B99" s="254"/>
      <c r="C99" s="255"/>
      <c r="D99" s="255"/>
      <c r="E99" s="254"/>
      <c r="F99" s="254"/>
      <c r="G99" s="254"/>
    </row>
    <row r="100" spans="2:7">
      <c r="B100" s="254"/>
      <c r="C100" s="255"/>
      <c r="D100" s="255"/>
      <c r="E100" s="254"/>
      <c r="F100" s="254"/>
      <c r="G100" s="254"/>
    </row>
    <row r="101" spans="2:7" ht="15.75">
      <c r="B101" s="1151" t="s">
        <v>966</v>
      </c>
      <c r="C101" s="1151"/>
      <c r="D101" s="1151"/>
      <c r="E101" s="1151"/>
      <c r="F101" s="1151"/>
      <c r="G101" s="1151"/>
    </row>
    <row r="102" spans="2:7">
      <c r="B102" s="254"/>
      <c r="C102" s="255"/>
      <c r="D102" s="255"/>
      <c r="E102" s="254"/>
      <c r="F102" s="254"/>
      <c r="G102" s="254"/>
    </row>
    <row r="103" spans="2:7" ht="25.5">
      <c r="B103" s="1166" t="s">
        <v>967</v>
      </c>
      <c r="C103" s="1167"/>
      <c r="D103" s="1167"/>
      <c r="E103" s="1167"/>
      <c r="F103" s="1168"/>
      <c r="G103" s="266" t="s">
        <v>968</v>
      </c>
    </row>
    <row r="104" spans="2:7">
      <c r="B104" s="1190"/>
      <c r="C104" s="1196"/>
      <c r="D104" s="1196"/>
      <c r="E104" s="1196"/>
      <c r="F104" s="1191"/>
      <c r="G104" s="352"/>
    </row>
    <row r="105" spans="2:7">
      <c r="B105" s="1192"/>
      <c r="C105" s="1197"/>
      <c r="D105" s="1197"/>
      <c r="E105" s="1197"/>
      <c r="F105" s="1193"/>
      <c r="G105" s="352"/>
    </row>
    <row r="106" spans="2:7">
      <c r="B106" s="1187"/>
      <c r="C106" s="1188"/>
      <c r="D106" s="1188"/>
      <c r="E106" s="1188"/>
      <c r="F106" s="1189"/>
      <c r="G106" s="352"/>
    </row>
    <row r="107" spans="2:7">
      <c r="B107" s="1192"/>
      <c r="C107" s="1197"/>
      <c r="D107" s="1197"/>
      <c r="E107" s="1197"/>
      <c r="F107" s="1193"/>
      <c r="G107" s="352"/>
    </row>
    <row r="108" spans="2:7">
      <c r="B108" s="1194"/>
      <c r="C108" s="1198"/>
      <c r="D108" s="1198"/>
      <c r="E108" s="1198"/>
      <c r="F108" s="1195"/>
      <c r="G108" s="352"/>
    </row>
    <row r="109" spans="2:7">
      <c r="B109" s="1184" t="s">
        <v>369</v>
      </c>
      <c r="C109" s="1185"/>
      <c r="D109" s="1185"/>
      <c r="E109" s="1185"/>
      <c r="F109" s="1186"/>
      <c r="G109" s="252">
        <f>SUM(G104:G108)</f>
        <v>0</v>
      </c>
    </row>
  </sheetData>
  <mergeCells count="85">
    <mergeCell ref="B109:F109"/>
    <mergeCell ref="B103:F103"/>
    <mergeCell ref="B104:F104"/>
    <mergeCell ref="B105:F105"/>
    <mergeCell ref="B106:F106"/>
    <mergeCell ref="B107:F107"/>
    <mergeCell ref="B108:F108"/>
    <mergeCell ref="B101:G101"/>
    <mergeCell ref="E81:F81"/>
    <mergeCell ref="E82:F82"/>
    <mergeCell ref="E83:F83"/>
    <mergeCell ref="E84:F84"/>
    <mergeCell ref="E85:F85"/>
    <mergeCell ref="B89:G89"/>
    <mergeCell ref="B91:C91"/>
    <mergeCell ref="B92:C92"/>
    <mergeCell ref="B93:C93"/>
    <mergeCell ref="B96:C96"/>
    <mergeCell ref="B97:E97"/>
    <mergeCell ref="E80:F80"/>
    <mergeCell ref="E63:F63"/>
    <mergeCell ref="E64:F64"/>
    <mergeCell ref="E65:F65"/>
    <mergeCell ref="E66:F66"/>
    <mergeCell ref="E67:F67"/>
    <mergeCell ref="E68:F68"/>
    <mergeCell ref="E69:F69"/>
    <mergeCell ref="E70:F70"/>
    <mergeCell ref="E71:F71"/>
    <mergeCell ref="E72:F72"/>
    <mergeCell ref="E79:F79"/>
    <mergeCell ref="E73:F73"/>
    <mergeCell ref="E74:F74"/>
    <mergeCell ref="E75:F75"/>
    <mergeCell ref="E76:F76"/>
    <mergeCell ref="E62:F62"/>
    <mergeCell ref="B46:F46"/>
    <mergeCell ref="B48:F48"/>
    <mergeCell ref="B52:G52"/>
    <mergeCell ref="E54:F54"/>
    <mergeCell ref="E55:F55"/>
    <mergeCell ref="E56:F56"/>
    <mergeCell ref="E57:F57"/>
    <mergeCell ref="E58:F58"/>
    <mergeCell ref="E59:F59"/>
    <mergeCell ref="E60:F60"/>
    <mergeCell ref="E61:F61"/>
    <mergeCell ref="B45:F45"/>
    <mergeCell ref="B30:E30"/>
    <mergeCell ref="B31:E31"/>
    <mergeCell ref="B32:E32"/>
    <mergeCell ref="B34:E34"/>
    <mergeCell ref="B35:E35"/>
    <mergeCell ref="B37:E37"/>
    <mergeCell ref="B38:E38"/>
    <mergeCell ref="B39:E39"/>
    <mergeCell ref="B41:E41"/>
    <mergeCell ref="B43:E43"/>
    <mergeCell ref="B44:E44"/>
    <mergeCell ref="B24:E24"/>
    <mergeCell ref="B25:E25"/>
    <mergeCell ref="B26:E26"/>
    <mergeCell ref="B27:E27"/>
    <mergeCell ref="B22:E22"/>
    <mergeCell ref="B17:E17"/>
    <mergeCell ref="B18:E18"/>
    <mergeCell ref="B20:E20"/>
    <mergeCell ref="B21:E21"/>
    <mergeCell ref="B23:E23"/>
    <mergeCell ref="E77:F77"/>
    <mergeCell ref="E78:F78"/>
    <mergeCell ref="B14:E14"/>
    <mergeCell ref="B2:G2"/>
    <mergeCell ref="B4:G4"/>
    <mergeCell ref="B6:E6"/>
    <mergeCell ref="B7:E7"/>
    <mergeCell ref="B8:E8"/>
    <mergeCell ref="B9:E9"/>
    <mergeCell ref="B10:E10"/>
    <mergeCell ref="B11:E11"/>
    <mergeCell ref="B12:E12"/>
    <mergeCell ref="B13:E13"/>
    <mergeCell ref="B29:E29"/>
    <mergeCell ref="B15:E15"/>
    <mergeCell ref="B16:E16"/>
  </mergeCells>
  <pageMargins left="0.39370078740157483" right="0.39370078740157483" top="0.39370078740157483" bottom="0.39370078740157483" header="0.51181102362204722" footer="0.51181102362204722"/>
  <pageSetup paperSize="8" scale="89" fitToHeight="0"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2:H109"/>
  <sheetViews>
    <sheetView showGridLines="0" view="pageBreakPreview" zoomScaleNormal="100" zoomScaleSheetLayoutView="100" zoomScalePageLayoutView="80" workbookViewId="0">
      <selection activeCell="B27" sqref="B27:E27"/>
    </sheetView>
  </sheetViews>
  <sheetFormatPr defaultColWidth="11.42578125" defaultRowHeight="12.75"/>
  <cols>
    <col min="1" max="1" width="4.7109375" style="268" customWidth="1"/>
    <col min="2" max="2" width="50.7109375" style="268" customWidth="1"/>
    <col min="3" max="4" width="18.7109375" style="272" customWidth="1"/>
    <col min="5" max="7" width="18.7109375" style="268" customWidth="1"/>
    <col min="8" max="8" width="5.5703125" style="268" customWidth="1"/>
    <col min="9" max="9" width="16.7109375" style="268" customWidth="1"/>
    <col min="10" max="10" width="5.7109375" style="268" customWidth="1"/>
    <col min="11" max="16384" width="11.42578125" style="268"/>
  </cols>
  <sheetData>
    <row r="2" spans="2:8" s="147" customFormat="1" ht="19.5">
      <c r="B2" s="1172" t="s">
        <v>892</v>
      </c>
      <c r="C2" s="1172"/>
      <c r="D2" s="1172"/>
      <c r="E2" s="1172"/>
      <c r="F2" s="1172"/>
      <c r="G2" s="1172"/>
    </row>
    <row r="3" spans="2:8" s="196" customFormat="1" ht="19.5">
      <c r="B3" s="557"/>
      <c r="C3" s="557"/>
      <c r="D3" s="557"/>
      <c r="E3" s="557"/>
      <c r="F3" s="557"/>
      <c r="G3" s="557"/>
      <c r="H3" s="195"/>
    </row>
    <row r="4" spans="2:8" s="196" customFormat="1" ht="19.5">
      <c r="B4" s="1173" t="str">
        <f>+'1.3.3_RA2_REGLA_DESPESA_LIQUID'!B15</f>
        <v>Nom EPE / Societat municipal / Fundació 3</v>
      </c>
      <c r="C4" s="1174"/>
      <c r="D4" s="1174"/>
      <c r="E4" s="1174"/>
      <c r="F4" s="1174"/>
      <c r="G4" s="1175"/>
      <c r="H4" s="197"/>
    </row>
    <row r="5" spans="2:8" s="196" customFormat="1" ht="19.5">
      <c r="B5" s="275"/>
      <c r="C5" s="275"/>
      <c r="D5" s="275"/>
      <c r="E5" s="275"/>
      <c r="F5" s="275"/>
      <c r="G5" s="275"/>
      <c r="H5" s="197"/>
    </row>
    <row r="6" spans="2:8" s="243" customFormat="1" ht="25.5">
      <c r="B6" s="1166" t="s">
        <v>651</v>
      </c>
      <c r="C6" s="1167"/>
      <c r="D6" s="1167"/>
      <c r="E6" s="1168"/>
      <c r="F6" s="244" t="s">
        <v>969</v>
      </c>
      <c r="G6" s="245" t="s">
        <v>970</v>
      </c>
    </row>
    <row r="7" spans="2:8" s="243" customFormat="1">
      <c r="B7" s="1205" t="s">
        <v>971</v>
      </c>
      <c r="C7" s="1206"/>
      <c r="D7" s="1206"/>
      <c r="E7" s="1207"/>
      <c r="F7" s="337"/>
      <c r="G7" s="285">
        <f>+'SM-FUND3_Estabilitat_liquidació'!F19</f>
        <v>0</v>
      </c>
    </row>
    <row r="8" spans="2:8" s="243" customFormat="1">
      <c r="B8" s="1214" t="s">
        <v>972</v>
      </c>
      <c r="C8" s="1215"/>
      <c r="D8" s="1215"/>
      <c r="E8" s="1216"/>
      <c r="F8" s="338"/>
      <c r="G8" s="286">
        <f>+'SM-FUND3_Estabilitat_liquidació'!F20</f>
        <v>0</v>
      </c>
    </row>
    <row r="9" spans="2:8" s="243" customFormat="1">
      <c r="B9" s="1214" t="s">
        <v>973</v>
      </c>
      <c r="C9" s="1215"/>
      <c r="D9" s="1215"/>
      <c r="E9" s="1216"/>
      <c r="F9" s="338"/>
      <c r="G9" s="286">
        <f>+'SM-FUND3_Estabilitat_liquidació'!F21</f>
        <v>0</v>
      </c>
    </row>
    <row r="10" spans="2:8" s="243" customFormat="1">
      <c r="B10" s="1214" t="s">
        <v>974</v>
      </c>
      <c r="C10" s="1215"/>
      <c r="D10" s="1215"/>
      <c r="E10" s="1216"/>
      <c r="F10" s="338"/>
      <c r="G10" s="286">
        <f>+'SM-FUND3_Estabilitat_liquidació'!F23</f>
        <v>0</v>
      </c>
    </row>
    <row r="11" spans="2:8" s="243" customFormat="1">
      <c r="B11" s="1214" t="s">
        <v>975</v>
      </c>
      <c r="C11" s="1215"/>
      <c r="D11" s="1215"/>
      <c r="E11" s="1216"/>
      <c r="F11" s="338"/>
      <c r="G11" s="286">
        <f>+'SM-FUND3_Estabilitat_liquidació'!F24</f>
        <v>0</v>
      </c>
    </row>
    <row r="12" spans="2:8" s="243" customFormat="1">
      <c r="B12" s="1214" t="s">
        <v>976</v>
      </c>
      <c r="C12" s="1215"/>
      <c r="D12" s="1215"/>
      <c r="E12" s="1216"/>
      <c r="F12" s="338"/>
      <c r="G12" s="286">
        <f>+'SM-FUND3_Estabilitat_liquidació'!F25</f>
        <v>0</v>
      </c>
    </row>
    <row r="13" spans="2:8" s="243" customFormat="1">
      <c r="B13" s="1214" t="s">
        <v>977</v>
      </c>
      <c r="C13" s="1215"/>
      <c r="D13" s="1215"/>
      <c r="E13" s="1216"/>
      <c r="F13" s="338"/>
      <c r="G13" s="286">
        <f>+'SM-FUND3_Estabilitat_liquidació'!F26</f>
        <v>0</v>
      </c>
    </row>
    <row r="14" spans="2:8" s="243" customFormat="1" ht="14.25" customHeight="1">
      <c r="B14" s="1214" t="s">
        <v>978</v>
      </c>
      <c r="C14" s="1215"/>
      <c r="D14" s="1215"/>
      <c r="E14" s="1216"/>
      <c r="F14" s="338"/>
      <c r="G14" s="286">
        <f>+'SM-FUND3_Estabilitat_liquidació'!F27</f>
        <v>0</v>
      </c>
    </row>
    <row r="15" spans="2:8" s="243" customFormat="1">
      <c r="B15" s="1214" t="s">
        <v>979</v>
      </c>
      <c r="C15" s="1215"/>
      <c r="D15" s="1215"/>
      <c r="E15" s="1216"/>
      <c r="F15" s="338"/>
      <c r="G15" s="286">
        <f>+'SM-FUND3_Estabilitat_liquidació'!F28</f>
        <v>0</v>
      </c>
    </row>
    <row r="16" spans="2:8" s="243" customFormat="1">
      <c r="B16" s="1214" t="s">
        <v>980</v>
      </c>
      <c r="C16" s="1215"/>
      <c r="D16" s="1215"/>
      <c r="E16" s="1216"/>
      <c r="F16" s="338"/>
      <c r="G16" s="286">
        <f>+'SM-FUND3_Estabilitat_liquidació'!F29</f>
        <v>0</v>
      </c>
    </row>
    <row r="17" spans="2:7" s="243" customFormat="1">
      <c r="B17" s="1217" t="s">
        <v>981</v>
      </c>
      <c r="C17" s="1218"/>
      <c r="D17" s="1218"/>
      <c r="E17" s="1219"/>
      <c r="F17" s="339"/>
      <c r="G17" s="286">
        <f>+'SM-FUND3_Estabilitat_liquidació'!F30</f>
        <v>0</v>
      </c>
    </row>
    <row r="18" spans="2:7" s="246" customFormat="1" ht="25.5" customHeight="1">
      <c r="B18" s="1160" t="s">
        <v>982</v>
      </c>
      <c r="C18" s="1161"/>
      <c r="D18" s="1161"/>
      <c r="E18" s="1162"/>
      <c r="F18" s="247">
        <f>SUM(F7:F17)</f>
        <v>0</v>
      </c>
      <c r="G18" s="247">
        <f>SUM(G7:G17)</f>
        <v>0</v>
      </c>
    </row>
    <row r="19" spans="2:7" s="251" customFormat="1">
      <c r="B19" s="248"/>
      <c r="C19" s="249"/>
      <c r="D19" s="249"/>
      <c r="E19" s="250"/>
    </row>
    <row r="20" spans="2:7" s="251" customFormat="1" ht="25.5" customHeight="1">
      <c r="B20" s="1166" t="s">
        <v>930</v>
      </c>
      <c r="C20" s="1167"/>
      <c r="D20" s="1167"/>
      <c r="E20" s="1168"/>
      <c r="F20" s="244" t="s">
        <v>969</v>
      </c>
      <c r="G20" s="245" t="s">
        <v>970</v>
      </c>
    </row>
    <row r="21" spans="2:7" s="251" customFormat="1">
      <c r="B21" s="1176" t="str">
        <f>'1.3.3_RA2_REGLA_DESPESA_LIQUID'!B9</f>
        <v>Nom Entitat local</v>
      </c>
      <c r="C21" s="1177"/>
      <c r="D21" s="1177"/>
      <c r="E21" s="1178"/>
      <c r="F21" s="363"/>
      <c r="G21" s="337"/>
    </row>
    <row r="22" spans="2:7" s="251" customFormat="1">
      <c r="B22" s="1163" t="str">
        <f>'1.3.3_RA2_REGLA_DESPESA_LIQUID'!B10</f>
        <v>Nom Organisme autònom / Consorci adscrit 1</v>
      </c>
      <c r="C22" s="1164"/>
      <c r="D22" s="1164"/>
      <c r="E22" s="1165"/>
      <c r="F22" s="364"/>
      <c r="G22" s="338"/>
    </row>
    <row r="23" spans="2:7" s="251" customFormat="1">
      <c r="B23" s="1163" t="str">
        <f>'1.3.3_RA2_REGLA_DESPESA_LIQUID'!B11</f>
        <v>Nom Organisme autònom / Consorci adscrit 2</v>
      </c>
      <c r="C23" s="1164"/>
      <c r="D23" s="1164"/>
      <c r="E23" s="1165"/>
      <c r="F23" s="364"/>
      <c r="G23" s="338"/>
    </row>
    <row r="24" spans="2:7" s="251" customFormat="1">
      <c r="B24" s="1163" t="str">
        <f>'1.3.3_RA2_REGLA_DESPESA_LIQUID'!B12</f>
        <v>Nom Organisme autònom / Consorci adscrit 3</v>
      </c>
      <c r="C24" s="1164"/>
      <c r="D24" s="1164"/>
      <c r="E24" s="1165"/>
      <c r="F24" s="364"/>
      <c r="G24" s="338"/>
    </row>
    <row r="25" spans="2:7" s="251" customFormat="1">
      <c r="B25" s="1163" t="str">
        <f>'1.3.3_RA2_REGLA_DESPESA_LIQUID'!B13</f>
        <v>Nom EPE / Societat municipal / Fundació 1</v>
      </c>
      <c r="C25" s="1164"/>
      <c r="D25" s="1164"/>
      <c r="E25" s="1165"/>
      <c r="F25" s="364"/>
      <c r="G25" s="338"/>
    </row>
    <row r="26" spans="2:7" s="251" customFormat="1">
      <c r="B26" s="1163" t="str">
        <f>'1.3.3_RA2_REGLA_DESPESA_LIQUID'!B14</f>
        <v>Nom EPE / Societat municipal / Fundació 2</v>
      </c>
      <c r="C26" s="1164"/>
      <c r="D26" s="1164"/>
      <c r="E26" s="1165"/>
      <c r="F26" s="365"/>
      <c r="G26" s="339"/>
    </row>
    <row r="27" spans="2:7" s="269" customFormat="1" ht="12.75" customHeight="1">
      <c r="B27" s="1208" t="s">
        <v>983</v>
      </c>
      <c r="C27" s="1209"/>
      <c r="D27" s="1209"/>
      <c r="E27" s="1210"/>
      <c r="F27" s="252">
        <f>SUM(F21:F26)</f>
        <v>0</v>
      </c>
      <c r="G27" s="252">
        <f>SUM(G21:G26)</f>
        <v>0</v>
      </c>
    </row>
    <row r="28" spans="2:7" s="251" customFormat="1">
      <c r="B28" s="248"/>
      <c r="C28" s="249"/>
      <c r="D28" s="249"/>
      <c r="E28" s="250"/>
    </row>
    <row r="29" spans="2:7" s="251" customFormat="1" ht="25.5">
      <c r="B29" s="1166" t="s">
        <v>932</v>
      </c>
      <c r="C29" s="1167"/>
      <c r="D29" s="1167"/>
      <c r="E29" s="1168"/>
      <c r="F29" s="244" t="s">
        <v>969</v>
      </c>
      <c r="G29" s="245" t="s">
        <v>970</v>
      </c>
    </row>
    <row r="30" spans="2:7" s="269" customFormat="1">
      <c r="B30" s="1205" t="s">
        <v>933</v>
      </c>
      <c r="C30" s="1206"/>
      <c r="D30" s="1206"/>
      <c r="E30" s="1207"/>
      <c r="F30" s="346"/>
      <c r="G30" s="285">
        <f>+G60</f>
        <v>0</v>
      </c>
    </row>
    <row r="31" spans="2:7" s="269" customFormat="1">
      <c r="B31" s="1214" t="s">
        <v>934</v>
      </c>
      <c r="C31" s="1215"/>
      <c r="D31" s="1215"/>
      <c r="E31" s="1216"/>
      <c r="F31" s="347"/>
      <c r="G31" s="286">
        <f>+G66</f>
        <v>0</v>
      </c>
    </row>
    <row r="32" spans="2:7" s="269" customFormat="1">
      <c r="B32" s="1214" t="s">
        <v>935</v>
      </c>
      <c r="C32" s="1215"/>
      <c r="D32" s="1215"/>
      <c r="E32" s="1216"/>
      <c r="F32" s="347"/>
      <c r="G32" s="286">
        <f>+G72</f>
        <v>0</v>
      </c>
    </row>
    <row r="33" spans="2:7" s="269" customFormat="1">
      <c r="B33" s="779" t="s">
        <v>936</v>
      </c>
      <c r="C33" s="780"/>
      <c r="D33" s="780"/>
      <c r="E33" s="781"/>
      <c r="F33" s="774"/>
      <c r="G33" s="286">
        <f>+G78</f>
        <v>0</v>
      </c>
    </row>
    <row r="34" spans="2:7" s="269" customFormat="1">
      <c r="B34" s="1217" t="s">
        <v>937</v>
      </c>
      <c r="C34" s="1218"/>
      <c r="D34" s="1218"/>
      <c r="E34" s="1219"/>
      <c r="F34" s="348"/>
      <c r="G34" s="287">
        <f>+G84</f>
        <v>0</v>
      </c>
    </row>
    <row r="35" spans="2:7" s="269" customFormat="1">
      <c r="B35" s="1208" t="s">
        <v>984</v>
      </c>
      <c r="C35" s="1209"/>
      <c r="D35" s="1209"/>
      <c r="E35" s="1210"/>
      <c r="F35" s="252">
        <f>SUM(F30:F34)</f>
        <v>0</v>
      </c>
      <c r="G35" s="252">
        <f>SUM(G30:G34)</f>
        <v>0</v>
      </c>
    </row>
    <row r="36" spans="2:7" s="251" customFormat="1">
      <c r="B36" s="248"/>
      <c r="C36" s="249"/>
      <c r="D36" s="249"/>
      <c r="E36" s="250"/>
    </row>
    <row r="37" spans="2:7" s="251" customFormat="1" ht="25.5">
      <c r="B37" s="1166" t="s">
        <v>939</v>
      </c>
      <c r="C37" s="1167"/>
      <c r="D37" s="1167"/>
      <c r="E37" s="1168"/>
      <c r="F37" s="244" t="s">
        <v>969</v>
      </c>
      <c r="G37" s="245" t="s">
        <v>970</v>
      </c>
    </row>
    <row r="38" spans="2:7" s="269" customFormat="1">
      <c r="B38" s="1211" t="s">
        <v>939</v>
      </c>
      <c r="C38" s="1212"/>
      <c r="D38" s="1212"/>
      <c r="E38" s="1213"/>
      <c r="F38" s="349"/>
      <c r="G38" s="300">
        <f>+F97+G97</f>
        <v>0</v>
      </c>
    </row>
    <row r="39" spans="2:7" s="269" customFormat="1">
      <c r="B39" s="1208" t="s">
        <v>985</v>
      </c>
      <c r="C39" s="1209"/>
      <c r="D39" s="1209"/>
      <c r="E39" s="1210"/>
      <c r="F39" s="252">
        <f>SUM(F38:F38)</f>
        <v>0</v>
      </c>
      <c r="G39" s="252">
        <f>SUM(G38:G38)</f>
        <v>0</v>
      </c>
    </row>
    <row r="40" spans="2:7" s="251" customFormat="1">
      <c r="B40" s="248"/>
      <c r="C40" s="249"/>
      <c r="D40" s="249"/>
      <c r="E40" s="250"/>
    </row>
    <row r="41" spans="2:7" s="254" customFormat="1">
      <c r="B41" s="1160" t="s">
        <v>986</v>
      </c>
      <c r="C41" s="1161"/>
      <c r="D41" s="1161"/>
      <c r="E41" s="1162"/>
      <c r="F41" s="252">
        <f>+F18-F27-F35-F39</f>
        <v>0</v>
      </c>
      <c r="G41" s="252">
        <f>+G18-G27-G35-G39</f>
        <v>0</v>
      </c>
    </row>
    <row r="42" spans="2:7" s="271" customFormat="1">
      <c r="B42" s="824"/>
      <c r="C42" s="270"/>
      <c r="D42" s="270"/>
    </row>
    <row r="43" spans="2:7" s="271" customFormat="1" ht="24" customHeight="1">
      <c r="B43" s="1166" t="s">
        <v>942</v>
      </c>
      <c r="C43" s="1167"/>
      <c r="D43" s="1167"/>
      <c r="E43" s="1168"/>
      <c r="F43" s="244" t="s">
        <v>943</v>
      </c>
      <c r="G43" s="244" t="s">
        <v>477</v>
      </c>
    </row>
    <row r="44" spans="2:7" s="271" customFormat="1">
      <c r="B44" s="1205" t="s">
        <v>944</v>
      </c>
      <c r="C44" s="1206"/>
      <c r="D44" s="1206"/>
      <c r="E44" s="1207"/>
      <c r="F44" s="301">
        <f>+'1.3.3_RA2_REGLA_DESPESA_LIQUID'!E8</f>
        <v>0</v>
      </c>
      <c r="G44" s="302">
        <f>+F41*(1+F44)</f>
        <v>0</v>
      </c>
    </row>
    <row r="45" spans="2:7" s="271" customFormat="1" ht="12.75" customHeight="1">
      <c r="B45" s="1217" t="s">
        <v>945</v>
      </c>
      <c r="C45" s="1218"/>
      <c r="D45" s="1218"/>
      <c r="E45" s="1218"/>
      <c r="F45" s="1219"/>
      <c r="G45" s="303">
        <f>+G109</f>
        <v>0</v>
      </c>
    </row>
    <row r="46" spans="2:7" s="271" customFormat="1">
      <c r="B46" s="1160" t="s">
        <v>987</v>
      </c>
      <c r="C46" s="1161"/>
      <c r="D46" s="1161"/>
      <c r="E46" s="1161"/>
      <c r="F46" s="1162"/>
      <c r="G46" s="252">
        <f>+G44+G45</f>
        <v>0</v>
      </c>
    </row>
    <row r="47" spans="2:7">
      <c r="D47" s="273"/>
      <c r="E47" s="274"/>
      <c r="F47" s="274"/>
      <c r="G47" s="274"/>
    </row>
    <row r="48" spans="2:7">
      <c r="B48" s="1160" t="s">
        <v>988</v>
      </c>
      <c r="C48" s="1161"/>
      <c r="D48" s="1161"/>
      <c r="E48" s="1161"/>
      <c r="F48" s="1162"/>
      <c r="G48" s="252">
        <f>+G46-G41</f>
        <v>0</v>
      </c>
    </row>
    <row r="49" spans="2:7">
      <c r="D49" s="273"/>
      <c r="E49" s="274"/>
      <c r="F49" s="274"/>
      <c r="G49" s="274"/>
    </row>
    <row r="50" spans="2:7">
      <c r="D50" s="273"/>
      <c r="E50" s="274"/>
      <c r="F50" s="274"/>
      <c r="G50" s="274"/>
    </row>
    <row r="51" spans="2:7">
      <c r="D51" s="273"/>
      <c r="E51" s="274"/>
      <c r="F51" s="274"/>
      <c r="G51" s="274"/>
    </row>
    <row r="52" spans="2:7" ht="15.75">
      <c r="B52" s="1151" t="s">
        <v>950</v>
      </c>
      <c r="C52" s="1151"/>
      <c r="D52" s="1151"/>
      <c r="E52" s="1151"/>
      <c r="F52" s="1151"/>
      <c r="G52" s="1151"/>
    </row>
    <row r="53" spans="2:7">
      <c r="B53" s="204"/>
      <c r="C53" s="204"/>
      <c r="D53" s="255"/>
      <c r="E53" s="254"/>
      <c r="F53" s="254"/>
      <c r="G53" s="254"/>
    </row>
    <row r="54" spans="2:7" ht="25.5">
      <c r="B54" s="264" t="s">
        <v>951</v>
      </c>
      <c r="C54" s="217" t="s">
        <v>854</v>
      </c>
      <c r="D54" s="217" t="s">
        <v>952</v>
      </c>
      <c r="E54" s="1152" t="s">
        <v>953</v>
      </c>
      <c r="F54" s="1153"/>
      <c r="G54" s="217" t="s">
        <v>954</v>
      </c>
    </row>
    <row r="55" spans="2:7">
      <c r="B55" s="354"/>
      <c r="C55" s="351"/>
      <c r="D55" s="351"/>
      <c r="E55" s="1150"/>
      <c r="F55" s="1150"/>
      <c r="G55" s="298">
        <f>+C55*D55/100</f>
        <v>0</v>
      </c>
    </row>
    <row r="56" spans="2:7">
      <c r="B56" s="355"/>
      <c r="C56" s="352"/>
      <c r="D56" s="352"/>
      <c r="E56" s="1148"/>
      <c r="F56" s="1148"/>
      <c r="G56" s="284">
        <f t="shared" ref="G56:G59" si="0">+C56*D56/100</f>
        <v>0</v>
      </c>
    </row>
    <row r="57" spans="2:7">
      <c r="B57" s="355"/>
      <c r="C57" s="352"/>
      <c r="D57" s="352"/>
      <c r="E57" s="1148"/>
      <c r="F57" s="1148"/>
      <c r="G57" s="284">
        <f t="shared" si="0"/>
        <v>0</v>
      </c>
    </row>
    <row r="58" spans="2:7">
      <c r="B58" s="355"/>
      <c r="C58" s="352"/>
      <c r="D58" s="352"/>
      <c r="E58" s="1148"/>
      <c r="F58" s="1148"/>
      <c r="G58" s="284">
        <f t="shared" si="0"/>
        <v>0</v>
      </c>
    </row>
    <row r="59" spans="2:7">
      <c r="B59" s="356"/>
      <c r="C59" s="353"/>
      <c r="D59" s="353"/>
      <c r="E59" s="1149"/>
      <c r="F59" s="1149"/>
      <c r="G59" s="299">
        <f t="shared" si="0"/>
        <v>0</v>
      </c>
    </row>
    <row r="60" spans="2:7">
      <c r="B60" s="816" t="s">
        <v>955</v>
      </c>
      <c r="C60" s="263"/>
      <c r="D60" s="217"/>
      <c r="E60" s="1182"/>
      <c r="F60" s="1182"/>
      <c r="G60" s="263">
        <f>SUM(G55:G59)</f>
        <v>0</v>
      </c>
    </row>
    <row r="61" spans="2:7">
      <c r="B61" s="354"/>
      <c r="C61" s="351"/>
      <c r="D61" s="351"/>
      <c r="E61" s="1150"/>
      <c r="F61" s="1150"/>
      <c r="G61" s="298">
        <f>+C61*D61/100</f>
        <v>0</v>
      </c>
    </row>
    <row r="62" spans="2:7">
      <c r="B62" s="355"/>
      <c r="C62" s="352"/>
      <c r="D62" s="352"/>
      <c r="E62" s="1148"/>
      <c r="F62" s="1148"/>
      <c r="G62" s="284">
        <f t="shared" ref="G62:G65" si="1">+C62*D62/100</f>
        <v>0</v>
      </c>
    </row>
    <row r="63" spans="2:7">
      <c r="B63" s="355"/>
      <c r="C63" s="352"/>
      <c r="D63" s="352"/>
      <c r="E63" s="1148"/>
      <c r="F63" s="1148"/>
      <c r="G63" s="284">
        <f t="shared" si="1"/>
        <v>0</v>
      </c>
    </row>
    <row r="64" spans="2:7">
      <c r="B64" s="355"/>
      <c r="C64" s="352"/>
      <c r="D64" s="352"/>
      <c r="E64" s="1148"/>
      <c r="F64" s="1148"/>
      <c r="G64" s="284">
        <f t="shared" si="1"/>
        <v>0</v>
      </c>
    </row>
    <row r="65" spans="2:7">
      <c r="B65" s="356"/>
      <c r="C65" s="353"/>
      <c r="D65" s="353"/>
      <c r="E65" s="1149"/>
      <c r="F65" s="1149"/>
      <c r="G65" s="299">
        <f t="shared" si="1"/>
        <v>0</v>
      </c>
    </row>
    <row r="66" spans="2:7">
      <c r="B66" s="816" t="s">
        <v>956</v>
      </c>
      <c r="C66" s="263"/>
      <c r="D66" s="217"/>
      <c r="E66" s="1182"/>
      <c r="F66" s="1182"/>
      <c r="G66" s="263">
        <f>SUM(G61:G65)</f>
        <v>0</v>
      </c>
    </row>
    <row r="67" spans="2:7">
      <c r="B67" s="354"/>
      <c r="C67" s="351"/>
      <c r="D67" s="351"/>
      <c r="E67" s="1150"/>
      <c r="F67" s="1150"/>
      <c r="G67" s="298">
        <f>+C67*D67/100</f>
        <v>0</v>
      </c>
    </row>
    <row r="68" spans="2:7">
      <c r="B68" s="355"/>
      <c r="C68" s="352"/>
      <c r="D68" s="352"/>
      <c r="E68" s="1148"/>
      <c r="F68" s="1148"/>
      <c r="G68" s="284">
        <f t="shared" ref="G68:G71" si="2">+C68*D68/100</f>
        <v>0</v>
      </c>
    </row>
    <row r="69" spans="2:7">
      <c r="B69" s="355"/>
      <c r="C69" s="352"/>
      <c r="D69" s="352"/>
      <c r="E69" s="1148"/>
      <c r="F69" s="1148"/>
      <c r="G69" s="284">
        <f t="shared" si="2"/>
        <v>0</v>
      </c>
    </row>
    <row r="70" spans="2:7">
      <c r="B70" s="355"/>
      <c r="C70" s="352"/>
      <c r="D70" s="352"/>
      <c r="E70" s="1148"/>
      <c r="F70" s="1148"/>
      <c r="G70" s="284">
        <f t="shared" si="2"/>
        <v>0</v>
      </c>
    </row>
    <row r="71" spans="2:7">
      <c r="B71" s="356"/>
      <c r="C71" s="353"/>
      <c r="D71" s="353"/>
      <c r="E71" s="1149"/>
      <c r="F71" s="1149"/>
      <c r="G71" s="299">
        <f t="shared" si="2"/>
        <v>0</v>
      </c>
    </row>
    <row r="72" spans="2:7">
      <c r="B72" s="816" t="s">
        <v>957</v>
      </c>
      <c r="C72" s="263"/>
      <c r="D72" s="217"/>
      <c r="E72" s="1182"/>
      <c r="F72" s="1182"/>
      <c r="G72" s="263">
        <f>SUM(G67:G71)</f>
        <v>0</v>
      </c>
    </row>
    <row r="73" spans="2:7">
      <c r="B73" s="354"/>
      <c r="C73" s="351"/>
      <c r="D73" s="351"/>
      <c r="E73" s="1150"/>
      <c r="F73" s="1150"/>
      <c r="G73" s="298">
        <f>+C73*D73/100</f>
        <v>0</v>
      </c>
    </row>
    <row r="74" spans="2:7">
      <c r="B74" s="355"/>
      <c r="C74" s="352"/>
      <c r="D74" s="352"/>
      <c r="E74" s="1148"/>
      <c r="F74" s="1148"/>
      <c r="G74" s="284">
        <f t="shared" ref="G74:G77" si="3">+C74*D74/100</f>
        <v>0</v>
      </c>
    </row>
    <row r="75" spans="2:7">
      <c r="B75" s="355"/>
      <c r="C75" s="352"/>
      <c r="D75" s="352"/>
      <c r="E75" s="1148"/>
      <c r="F75" s="1148"/>
      <c r="G75" s="284">
        <f t="shared" si="3"/>
        <v>0</v>
      </c>
    </row>
    <row r="76" spans="2:7">
      <c r="B76" s="355"/>
      <c r="C76" s="352"/>
      <c r="D76" s="352"/>
      <c r="E76" s="1148"/>
      <c r="F76" s="1148"/>
      <c r="G76" s="284">
        <f t="shared" si="3"/>
        <v>0</v>
      </c>
    </row>
    <row r="77" spans="2:7">
      <c r="B77" s="356"/>
      <c r="C77" s="353"/>
      <c r="D77" s="353"/>
      <c r="E77" s="1149"/>
      <c r="F77" s="1149"/>
      <c r="G77" s="299">
        <f t="shared" si="3"/>
        <v>0</v>
      </c>
    </row>
    <row r="78" spans="2:7">
      <c r="B78" s="816" t="s">
        <v>958</v>
      </c>
      <c r="C78" s="263"/>
      <c r="D78" s="217"/>
      <c r="E78" s="1182"/>
      <c r="F78" s="1182"/>
      <c r="G78" s="263">
        <f>SUM(G73:G77)</f>
        <v>0</v>
      </c>
    </row>
    <row r="79" spans="2:7">
      <c r="B79" s="354"/>
      <c r="C79" s="351"/>
      <c r="D79" s="351"/>
      <c r="E79" s="1150"/>
      <c r="F79" s="1150"/>
      <c r="G79" s="298">
        <f>+C79*D79/100</f>
        <v>0</v>
      </c>
    </row>
    <row r="80" spans="2:7">
      <c r="B80" s="355"/>
      <c r="C80" s="352"/>
      <c r="D80" s="352"/>
      <c r="E80" s="1148"/>
      <c r="F80" s="1148"/>
      <c r="G80" s="284">
        <f t="shared" ref="G80:G83" si="4">+C80*D80/100</f>
        <v>0</v>
      </c>
    </row>
    <row r="81" spans="2:7">
      <c r="B81" s="355"/>
      <c r="C81" s="352"/>
      <c r="D81" s="352"/>
      <c r="E81" s="1148"/>
      <c r="F81" s="1148"/>
      <c r="G81" s="284">
        <f t="shared" si="4"/>
        <v>0</v>
      </c>
    </row>
    <row r="82" spans="2:7">
      <c r="B82" s="355"/>
      <c r="C82" s="352"/>
      <c r="D82" s="352"/>
      <c r="E82" s="1148"/>
      <c r="F82" s="1148"/>
      <c r="G82" s="284">
        <f t="shared" si="4"/>
        <v>0</v>
      </c>
    </row>
    <row r="83" spans="2:7">
      <c r="B83" s="356"/>
      <c r="C83" s="353"/>
      <c r="D83" s="353"/>
      <c r="E83" s="1149"/>
      <c r="F83" s="1149"/>
      <c r="G83" s="299">
        <f t="shared" si="4"/>
        <v>0</v>
      </c>
    </row>
    <row r="84" spans="2:7">
      <c r="B84" s="816" t="s">
        <v>959</v>
      </c>
      <c r="C84" s="263"/>
      <c r="D84" s="217"/>
      <c r="E84" s="1182"/>
      <c r="F84" s="1182"/>
      <c r="G84" s="263">
        <f>SUM(G79:G83)</f>
        <v>0</v>
      </c>
    </row>
    <row r="85" spans="2:7">
      <c r="B85" s="262" t="s">
        <v>369</v>
      </c>
      <c r="C85" s="202"/>
      <c r="D85" s="202"/>
      <c r="E85" s="1183"/>
      <c r="F85" s="1183"/>
      <c r="G85" s="263">
        <f>+G60+G66+G72+G84</f>
        <v>0</v>
      </c>
    </row>
    <row r="86" spans="2:7">
      <c r="B86" s="254"/>
      <c r="C86" s="255"/>
      <c r="D86" s="255"/>
      <c r="E86" s="254"/>
      <c r="F86" s="254"/>
      <c r="G86" s="254"/>
    </row>
    <row r="87" spans="2:7">
      <c r="B87" s="259"/>
      <c r="C87" s="255"/>
      <c r="D87" s="255"/>
      <c r="E87" s="254"/>
      <c r="F87" s="254"/>
      <c r="G87" s="254"/>
    </row>
    <row r="88" spans="2:7">
      <c r="B88" s="254"/>
      <c r="C88" s="255"/>
      <c r="D88" s="255"/>
      <c r="E88" s="254"/>
      <c r="F88" s="254"/>
      <c r="G88" s="254"/>
    </row>
    <row r="89" spans="2:7" ht="15.75">
      <c r="B89" s="1151" t="s">
        <v>960</v>
      </c>
      <c r="C89" s="1151"/>
      <c r="D89" s="1151"/>
      <c r="E89" s="1151"/>
      <c r="F89" s="1151"/>
      <c r="G89" s="1151"/>
    </row>
    <row r="90" spans="2:7">
      <c r="B90" s="254"/>
      <c r="C90" s="255"/>
      <c r="D90" s="255"/>
      <c r="E90" s="254"/>
      <c r="F90" s="254"/>
      <c r="G90" s="254"/>
    </row>
    <row r="91" spans="2:7" ht="51">
      <c r="B91" s="1166" t="s">
        <v>961</v>
      </c>
      <c r="C91" s="1168"/>
      <c r="D91" s="244" t="s">
        <v>962</v>
      </c>
      <c r="E91" s="244" t="s">
        <v>963</v>
      </c>
      <c r="F91" s="244" t="s">
        <v>964</v>
      </c>
      <c r="G91" s="266" t="s">
        <v>965</v>
      </c>
    </row>
    <row r="92" spans="2:7">
      <c r="B92" s="1190"/>
      <c r="C92" s="1191"/>
      <c r="D92" s="357"/>
      <c r="E92" s="358"/>
      <c r="F92" s="352"/>
      <c r="G92" s="352"/>
    </row>
    <row r="93" spans="2:7">
      <c r="B93" s="1192"/>
      <c r="C93" s="1193"/>
      <c r="D93" s="359"/>
      <c r="E93" s="360"/>
      <c r="F93" s="352"/>
      <c r="G93" s="352"/>
    </row>
    <row r="94" spans="2:7">
      <c r="B94" s="814"/>
      <c r="C94" s="815"/>
      <c r="D94" s="359"/>
      <c r="E94" s="360"/>
      <c r="F94" s="352"/>
      <c r="G94" s="352"/>
    </row>
    <row r="95" spans="2:7">
      <c r="B95" s="814"/>
      <c r="C95" s="815"/>
      <c r="D95" s="359"/>
      <c r="E95" s="360"/>
      <c r="F95" s="352"/>
      <c r="G95" s="352"/>
    </row>
    <row r="96" spans="2:7">
      <c r="B96" s="1194"/>
      <c r="C96" s="1195"/>
      <c r="D96" s="361"/>
      <c r="E96" s="362"/>
      <c r="F96" s="352"/>
      <c r="G96" s="352"/>
    </row>
    <row r="97" spans="2:7">
      <c r="B97" s="1184" t="s">
        <v>369</v>
      </c>
      <c r="C97" s="1185"/>
      <c r="D97" s="1185"/>
      <c r="E97" s="1186"/>
      <c r="F97" s="252">
        <f>SUM(F92:F96)</f>
        <v>0</v>
      </c>
      <c r="G97" s="252">
        <f>SUM(G92:G96)</f>
        <v>0</v>
      </c>
    </row>
    <row r="98" spans="2:7">
      <c r="B98" s="254"/>
      <c r="C98" s="255"/>
      <c r="D98" s="255"/>
      <c r="E98" s="254"/>
      <c r="F98" s="254"/>
      <c r="G98" s="254"/>
    </row>
    <row r="99" spans="2:7">
      <c r="B99" s="254"/>
      <c r="C99" s="255"/>
      <c r="D99" s="255"/>
      <c r="E99" s="254"/>
      <c r="F99" s="254"/>
      <c r="G99" s="254"/>
    </row>
    <row r="100" spans="2:7">
      <c r="B100" s="254"/>
      <c r="C100" s="255"/>
      <c r="D100" s="255"/>
      <c r="E100" s="254"/>
      <c r="F100" s="254"/>
      <c r="G100" s="254"/>
    </row>
    <row r="101" spans="2:7" ht="15.75">
      <c r="B101" s="1151" t="s">
        <v>966</v>
      </c>
      <c r="C101" s="1151"/>
      <c r="D101" s="1151"/>
      <c r="E101" s="1151"/>
      <c r="F101" s="1151"/>
      <c r="G101" s="1151"/>
    </row>
    <row r="102" spans="2:7">
      <c r="B102" s="254"/>
      <c r="C102" s="255"/>
      <c r="D102" s="255"/>
      <c r="E102" s="254"/>
      <c r="F102" s="254"/>
      <c r="G102" s="254"/>
    </row>
    <row r="103" spans="2:7" ht="25.5">
      <c r="B103" s="1166" t="s">
        <v>967</v>
      </c>
      <c r="C103" s="1167"/>
      <c r="D103" s="1167"/>
      <c r="E103" s="1167"/>
      <c r="F103" s="1168"/>
      <c r="G103" s="266" t="s">
        <v>968</v>
      </c>
    </row>
    <row r="104" spans="2:7">
      <c r="B104" s="1190"/>
      <c r="C104" s="1196"/>
      <c r="D104" s="1196"/>
      <c r="E104" s="1196"/>
      <c r="F104" s="1191"/>
      <c r="G104" s="352"/>
    </row>
    <row r="105" spans="2:7">
      <c r="B105" s="1192"/>
      <c r="C105" s="1197"/>
      <c r="D105" s="1197"/>
      <c r="E105" s="1197"/>
      <c r="F105" s="1193"/>
      <c r="G105" s="352"/>
    </row>
    <row r="106" spans="2:7">
      <c r="B106" s="1187"/>
      <c r="C106" s="1188"/>
      <c r="D106" s="1188"/>
      <c r="E106" s="1188"/>
      <c r="F106" s="1189"/>
      <c r="G106" s="352"/>
    </row>
    <row r="107" spans="2:7">
      <c r="B107" s="1192"/>
      <c r="C107" s="1197"/>
      <c r="D107" s="1197"/>
      <c r="E107" s="1197"/>
      <c r="F107" s="1193"/>
      <c r="G107" s="352"/>
    </row>
    <row r="108" spans="2:7">
      <c r="B108" s="1194"/>
      <c r="C108" s="1198"/>
      <c r="D108" s="1198"/>
      <c r="E108" s="1198"/>
      <c r="F108" s="1195"/>
      <c r="G108" s="352"/>
    </row>
    <row r="109" spans="2:7">
      <c r="B109" s="1184" t="s">
        <v>369</v>
      </c>
      <c r="C109" s="1185"/>
      <c r="D109" s="1185"/>
      <c r="E109" s="1185"/>
      <c r="F109" s="1186"/>
      <c r="G109" s="252">
        <f>SUM(G104:G108)</f>
        <v>0</v>
      </c>
    </row>
  </sheetData>
  <mergeCells count="85">
    <mergeCell ref="B109:F109"/>
    <mergeCell ref="B103:F103"/>
    <mergeCell ref="B104:F104"/>
    <mergeCell ref="B105:F105"/>
    <mergeCell ref="B106:F106"/>
    <mergeCell ref="B107:F107"/>
    <mergeCell ref="B108:F108"/>
    <mergeCell ref="B101:G101"/>
    <mergeCell ref="E81:F81"/>
    <mergeCell ref="E82:F82"/>
    <mergeCell ref="E83:F83"/>
    <mergeCell ref="E84:F84"/>
    <mergeCell ref="E85:F85"/>
    <mergeCell ref="B89:G89"/>
    <mergeCell ref="B91:C91"/>
    <mergeCell ref="B92:C92"/>
    <mergeCell ref="B93:C93"/>
    <mergeCell ref="B96:C96"/>
    <mergeCell ref="B97:E97"/>
    <mergeCell ref="E80:F80"/>
    <mergeCell ref="E63:F63"/>
    <mergeCell ref="E64:F64"/>
    <mergeCell ref="E65:F65"/>
    <mergeCell ref="E66:F66"/>
    <mergeCell ref="E67:F67"/>
    <mergeCell ref="E68:F68"/>
    <mergeCell ref="E69:F69"/>
    <mergeCell ref="E70:F70"/>
    <mergeCell ref="E71:F71"/>
    <mergeCell ref="E72:F72"/>
    <mergeCell ref="E79:F79"/>
    <mergeCell ref="E73:F73"/>
    <mergeCell ref="E74:F74"/>
    <mergeCell ref="E75:F75"/>
    <mergeCell ref="E76:F76"/>
    <mergeCell ref="E62:F62"/>
    <mergeCell ref="B46:F46"/>
    <mergeCell ref="B48:F48"/>
    <mergeCell ref="B52:G52"/>
    <mergeCell ref="E54:F54"/>
    <mergeCell ref="E55:F55"/>
    <mergeCell ref="E56:F56"/>
    <mergeCell ref="E57:F57"/>
    <mergeCell ref="E58:F58"/>
    <mergeCell ref="E59:F59"/>
    <mergeCell ref="E60:F60"/>
    <mergeCell ref="E61:F61"/>
    <mergeCell ref="B45:F45"/>
    <mergeCell ref="B30:E30"/>
    <mergeCell ref="B31:E31"/>
    <mergeCell ref="B32:E32"/>
    <mergeCell ref="B34:E34"/>
    <mergeCell ref="B35:E35"/>
    <mergeCell ref="B37:E37"/>
    <mergeCell ref="B38:E38"/>
    <mergeCell ref="B39:E39"/>
    <mergeCell ref="B41:E41"/>
    <mergeCell ref="B43:E43"/>
    <mergeCell ref="B44:E44"/>
    <mergeCell ref="B24:E24"/>
    <mergeCell ref="B25:E25"/>
    <mergeCell ref="B26:E26"/>
    <mergeCell ref="B27:E27"/>
    <mergeCell ref="B23:E23"/>
    <mergeCell ref="B17:E17"/>
    <mergeCell ref="B18:E18"/>
    <mergeCell ref="B20:E20"/>
    <mergeCell ref="B21:E21"/>
    <mergeCell ref="B22:E22"/>
    <mergeCell ref="E77:F77"/>
    <mergeCell ref="E78:F78"/>
    <mergeCell ref="B14:E14"/>
    <mergeCell ref="B2:G2"/>
    <mergeCell ref="B4:G4"/>
    <mergeCell ref="B6:E6"/>
    <mergeCell ref="B7:E7"/>
    <mergeCell ref="B8:E8"/>
    <mergeCell ref="B9:E9"/>
    <mergeCell ref="B10:E10"/>
    <mergeCell ref="B11:E11"/>
    <mergeCell ref="B12:E12"/>
    <mergeCell ref="B13:E13"/>
    <mergeCell ref="B29:E29"/>
    <mergeCell ref="B15:E15"/>
    <mergeCell ref="B16:E16"/>
  </mergeCells>
  <pageMargins left="0.39370078740157483" right="0.39370078740157483" top="0.39370078740157483" bottom="0.39370078740157483" header="0.51181102362204722" footer="0.51181102362204722"/>
  <pageSetup paperSize="8" scale="89" fitToHeight="0"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2:J92"/>
  <sheetViews>
    <sheetView showGridLines="0" view="pageBreakPreview" zoomScale="90" zoomScaleNormal="100" zoomScaleSheetLayoutView="90" workbookViewId="0">
      <selection activeCell="H10" sqref="H10"/>
    </sheetView>
  </sheetViews>
  <sheetFormatPr defaultColWidth="11.42578125" defaultRowHeight="12"/>
  <cols>
    <col min="1" max="1" width="4.28515625" style="116" customWidth="1"/>
    <col min="2" max="2" width="40.7109375" style="115" customWidth="1"/>
    <col min="3" max="3" width="20.42578125" style="116" customWidth="1"/>
    <col min="4" max="4" width="21.42578125" style="116" customWidth="1"/>
    <col min="5" max="10" width="17.7109375" style="116" customWidth="1"/>
    <col min="11" max="11" width="4.7109375" style="116" customWidth="1"/>
    <col min="12" max="16384" width="11.42578125" style="116"/>
  </cols>
  <sheetData>
    <row r="2" spans="2:10" s="149" customFormat="1" ht="74.25" customHeight="1">
      <c r="B2" s="835" t="s">
        <v>848</v>
      </c>
      <c r="C2" s="835"/>
      <c r="D2" s="835"/>
      <c r="E2" s="835"/>
      <c r="F2" s="835"/>
      <c r="G2" s="835"/>
      <c r="H2" s="835"/>
      <c r="I2" s="835"/>
      <c r="J2" s="835"/>
    </row>
    <row r="3" spans="2:10" s="147" customFormat="1" ht="20.25">
      <c r="B3" s="861" t="s">
        <v>989</v>
      </c>
      <c r="C3" s="861"/>
      <c r="D3" s="861"/>
      <c r="E3" s="861"/>
      <c r="F3" s="861"/>
      <c r="G3" s="861"/>
      <c r="H3" s="861"/>
      <c r="I3" s="861"/>
      <c r="J3" s="861"/>
    </row>
    <row r="7" spans="2:10" s="119" customFormat="1" ht="38.25" customHeight="1">
      <c r="B7" s="857" t="s">
        <v>363</v>
      </c>
      <c r="C7" s="117" t="s">
        <v>990</v>
      </c>
      <c r="D7" s="117" t="s">
        <v>991</v>
      </c>
      <c r="E7" s="118" t="s">
        <v>366</v>
      </c>
      <c r="F7" s="371"/>
    </row>
    <row r="8" spans="2:10" s="120" customFormat="1" ht="27.75" customHeight="1" thickBot="1">
      <c r="B8" s="858"/>
      <c r="C8" s="144">
        <f>+J19</f>
        <v>0</v>
      </c>
      <c r="D8" s="144">
        <f>+J36</f>
        <v>0</v>
      </c>
      <c r="E8" s="563">
        <f>IF(D8=0,0,C8/D8)</f>
        <v>0</v>
      </c>
      <c r="F8" s="372"/>
    </row>
    <row r="9" spans="2:10" s="120" customFormat="1" ht="15" customHeight="1">
      <c r="B9" s="121"/>
    </row>
    <row r="10" spans="2:10" s="120" customFormat="1" ht="15" customHeight="1">
      <c r="B10" s="121"/>
    </row>
    <row r="11" spans="2:10" s="120" customFormat="1" ht="12.75">
      <c r="B11" s="369" t="s">
        <v>992</v>
      </c>
    </row>
    <row r="12" spans="2:10" s="120" customFormat="1" ht="13.5" thickBot="1">
      <c r="B12" s="121"/>
    </row>
    <row r="13" spans="2:10" s="124" customFormat="1" ht="51.75" thickBot="1">
      <c r="B13" s="267" t="s">
        <v>368</v>
      </c>
      <c r="C13" s="122" t="str">
        <f>+'1.3.3_RA1_ESTABILITAT_LIQUID'!B8</f>
        <v>Nom Entitat local</v>
      </c>
      <c r="D13" s="122" t="str">
        <f>+'1.3.3_RA1_ESTABILITAT_LIQUID'!B9</f>
        <v>Nom Organisme autònom / Consorci adscrit 1</v>
      </c>
      <c r="E13" s="122" t="str">
        <f>+'1.3.3_RA1_ESTABILITAT_LIQUID'!B10</f>
        <v>Nom Organisme autònom / Consorci adscrit 2</v>
      </c>
      <c r="F13" s="122" t="str">
        <f>+'1.3.3_RA1_ESTABILITAT_LIQUID'!B11</f>
        <v>Nom Organisme autònom / Consorci adscrit 3</v>
      </c>
      <c r="G13" s="122" t="str">
        <f>+'1.3.3_RA1_ESTABILITAT_LIQUID'!B12</f>
        <v>Nom EPE / Societat municipal / Fundació 1</v>
      </c>
      <c r="H13" s="122" t="str">
        <f>+'1.3.3_RA1_ESTABILITAT_LIQUID'!B13</f>
        <v>Nom EPE / Societat municipal / Fundació 2</v>
      </c>
      <c r="I13" s="122" t="str">
        <f>+'1.3.3_RA1_ESTABILITAT_LIQUID'!B14</f>
        <v>Nom EPE / Societat municipal / Fundació 3</v>
      </c>
      <c r="J13" s="123" t="s">
        <v>369</v>
      </c>
    </row>
    <row r="14" spans="2:10" s="120" customFormat="1" ht="12.75">
      <c r="B14" s="373" t="s">
        <v>993</v>
      </c>
      <c r="C14" s="374">
        <f t="shared" ref="C14:I14" si="0">SUM(C15:C17)</f>
        <v>0</v>
      </c>
      <c r="D14" s="374">
        <f t="shared" si="0"/>
        <v>0</v>
      </c>
      <c r="E14" s="374">
        <f t="shared" si="0"/>
        <v>0</v>
      </c>
      <c r="F14" s="374">
        <f t="shared" si="0"/>
        <v>0</v>
      </c>
      <c r="G14" s="374">
        <f t="shared" si="0"/>
        <v>0</v>
      </c>
      <c r="H14" s="374">
        <f t="shared" si="0"/>
        <v>0</v>
      </c>
      <c r="I14" s="374">
        <f t="shared" si="0"/>
        <v>0</v>
      </c>
      <c r="J14" s="649">
        <f>SUM(C14:I14)</f>
        <v>0</v>
      </c>
    </row>
    <row r="15" spans="2:10" s="125" customFormat="1" ht="12.75">
      <c r="B15" s="375" t="s">
        <v>371</v>
      </c>
      <c r="C15" s="381"/>
      <c r="D15" s="381"/>
      <c r="E15" s="381"/>
      <c r="F15" s="381"/>
      <c r="G15" s="381"/>
      <c r="H15" s="381"/>
      <c r="I15" s="381"/>
      <c r="J15" s="650">
        <f>SUM(C15:I15)</f>
        <v>0</v>
      </c>
    </row>
    <row r="16" spans="2:10" s="125" customFormat="1" ht="12.75">
      <c r="B16" s="375" t="s">
        <v>372</v>
      </c>
      <c r="C16" s="381"/>
      <c r="D16" s="381"/>
      <c r="E16" s="381"/>
      <c r="F16" s="381"/>
      <c r="G16" s="381"/>
      <c r="H16" s="381"/>
      <c r="I16" s="381"/>
      <c r="J16" s="650">
        <f>SUM(C16:I16)</f>
        <v>0</v>
      </c>
    </row>
    <row r="17" spans="2:10" s="125" customFormat="1" ht="12.75">
      <c r="B17" s="376" t="s">
        <v>373</v>
      </c>
      <c r="C17" s="382"/>
      <c r="D17" s="382"/>
      <c r="E17" s="382"/>
      <c r="F17" s="382"/>
      <c r="G17" s="382"/>
      <c r="H17" s="382"/>
      <c r="I17" s="382"/>
      <c r="J17" s="651">
        <f>SUM(C17:I17)</f>
        <v>0</v>
      </c>
    </row>
    <row r="18" spans="2:10" s="120" customFormat="1" ht="26.25" thickBot="1">
      <c r="B18" s="131" t="s">
        <v>374</v>
      </c>
      <c r="C18" s="383"/>
      <c r="D18" s="383"/>
      <c r="E18" s="383"/>
      <c r="F18" s="383"/>
      <c r="G18" s="383"/>
      <c r="H18" s="383"/>
      <c r="I18" s="383"/>
      <c r="J18" s="658">
        <f>SUM(C18:I18)</f>
        <v>0</v>
      </c>
    </row>
    <row r="19" spans="2:10" s="120" customFormat="1" ht="13.5" thickBot="1">
      <c r="B19" s="127" t="s">
        <v>369</v>
      </c>
      <c r="C19" s="128">
        <f>+C14+C18</f>
        <v>0</v>
      </c>
      <c r="D19" s="128">
        <f t="shared" ref="D19:J19" si="1">+D14+D18</f>
        <v>0</v>
      </c>
      <c r="E19" s="128">
        <f t="shared" si="1"/>
        <v>0</v>
      </c>
      <c r="F19" s="128">
        <f t="shared" si="1"/>
        <v>0</v>
      </c>
      <c r="G19" s="128">
        <f t="shared" si="1"/>
        <v>0</v>
      </c>
      <c r="H19" s="128">
        <f t="shared" si="1"/>
        <v>0</v>
      </c>
      <c r="I19" s="128">
        <f t="shared" si="1"/>
        <v>0</v>
      </c>
      <c r="J19" s="129">
        <f t="shared" si="1"/>
        <v>0</v>
      </c>
    </row>
    <row r="20" spans="2:10" s="120" customFormat="1" ht="12.75">
      <c r="B20" s="121"/>
    </row>
    <row r="21" spans="2:10" s="120" customFormat="1" ht="12.75">
      <c r="B21" s="121"/>
    </row>
    <row r="22" spans="2:10" s="120" customFormat="1" ht="12.75">
      <c r="B22" s="370" t="s">
        <v>994</v>
      </c>
    </row>
    <row r="23" spans="2:10" s="120" customFormat="1" ht="13.5" thickBot="1">
      <c r="B23" s="121"/>
    </row>
    <row r="24" spans="2:10" s="120" customFormat="1" ht="51.75" thickBot="1">
      <c r="B24" s="267" t="s">
        <v>368</v>
      </c>
      <c r="C24" s="122" t="str">
        <f>+'1.3.3_RA1_ESTABILITAT_LIQUID'!B8</f>
        <v>Nom Entitat local</v>
      </c>
      <c r="D24" s="122" t="str">
        <f>+'1.3.3_RA1_ESTABILITAT_LIQUID'!B9</f>
        <v>Nom Organisme autònom / Consorci adscrit 1</v>
      </c>
      <c r="E24" s="122" t="str">
        <f>+'1.3.3_RA1_ESTABILITAT_LIQUID'!B10</f>
        <v>Nom Organisme autònom / Consorci adscrit 2</v>
      </c>
      <c r="F24" s="122" t="str">
        <f>+'1.3.3_RA1_ESTABILITAT_LIQUID'!B11</f>
        <v>Nom Organisme autònom / Consorci adscrit 3</v>
      </c>
      <c r="G24" s="122" t="str">
        <f>+'1.3.3_RA1_ESTABILITAT_LIQUID'!B12</f>
        <v>Nom EPE / Societat municipal / Fundació 1</v>
      </c>
      <c r="H24" s="122" t="str">
        <f>+'1.3.3_RA1_ESTABILITAT_LIQUID'!B13</f>
        <v>Nom EPE / Societat municipal / Fundació 2</v>
      </c>
      <c r="I24" s="122" t="str">
        <f>+'1.3.3_RA1_ESTABILITAT_LIQUID'!B14</f>
        <v>Nom EPE / Societat municipal / Fundació 3</v>
      </c>
      <c r="J24" s="123" t="s">
        <v>369</v>
      </c>
    </row>
    <row r="25" spans="2:10" s="120" customFormat="1" ht="12.75">
      <c r="B25" s="130" t="s">
        <v>379</v>
      </c>
      <c r="C25" s="769">
        <f>SUM(EL_Estabilitat_liquidació!G7:G11)</f>
        <v>0</v>
      </c>
      <c r="D25" s="769">
        <f>SUM('OA-CON1_Estabilitat_liquidació'!G7:G11)</f>
        <v>0</v>
      </c>
      <c r="E25" s="769">
        <f>SUM('OA-CON2_Estabilitat_liquidació'!G7:G11)</f>
        <v>0</v>
      </c>
      <c r="F25" s="769">
        <f>SUM('OA-CON3_Estabilitat_liquidació'!G7:G11)</f>
        <v>0</v>
      </c>
      <c r="G25" s="559"/>
      <c r="H25" s="559"/>
      <c r="I25" s="559"/>
      <c r="J25" s="657">
        <f t="shared" ref="J25:J33" si="2">SUM(C25:I25)</f>
        <v>0</v>
      </c>
    </row>
    <row r="26" spans="2:10" s="120" customFormat="1" ht="25.5">
      <c r="B26" s="377" t="s">
        <v>380</v>
      </c>
      <c r="C26" s="378">
        <f>SUM(C27:C29)</f>
        <v>0</v>
      </c>
      <c r="D26" s="378">
        <f>SUM(D27:D29)</f>
        <v>0</v>
      </c>
      <c r="E26" s="378">
        <f>SUM(E27:E29)</f>
        <v>0</v>
      </c>
      <c r="F26" s="378">
        <f>SUM(F27:F29)</f>
        <v>0</v>
      </c>
      <c r="G26" s="560"/>
      <c r="H26" s="560"/>
      <c r="I26" s="560"/>
      <c r="J26" s="654">
        <f t="shared" si="2"/>
        <v>0</v>
      </c>
    </row>
    <row r="27" spans="2:10" s="125" customFormat="1" ht="12.75">
      <c r="B27" s="375" t="s">
        <v>381</v>
      </c>
      <c r="C27" s="381"/>
      <c r="D27" s="381"/>
      <c r="E27" s="381"/>
      <c r="F27" s="381"/>
      <c r="G27" s="561"/>
      <c r="H27" s="561"/>
      <c r="I27" s="561"/>
      <c r="J27" s="650">
        <f t="shared" si="2"/>
        <v>0</v>
      </c>
    </row>
    <row r="28" spans="2:10" s="125" customFormat="1" ht="25.5">
      <c r="B28" s="375" t="s">
        <v>382</v>
      </c>
      <c r="C28" s="381"/>
      <c r="D28" s="381"/>
      <c r="E28" s="381"/>
      <c r="F28" s="381"/>
      <c r="G28" s="561"/>
      <c r="H28" s="561"/>
      <c r="I28" s="561"/>
      <c r="J28" s="650">
        <f t="shared" si="2"/>
        <v>0</v>
      </c>
    </row>
    <row r="29" spans="2:10" s="125" customFormat="1" ht="12.75">
      <c r="B29" s="376" t="s">
        <v>383</v>
      </c>
      <c r="C29" s="382"/>
      <c r="D29" s="382"/>
      <c r="E29" s="382"/>
      <c r="F29" s="382"/>
      <c r="G29" s="562"/>
      <c r="H29" s="562"/>
      <c r="I29" s="562"/>
      <c r="J29" s="651">
        <f t="shared" si="2"/>
        <v>0</v>
      </c>
    </row>
    <row r="30" spans="2:10" s="120" customFormat="1" ht="12.75">
      <c r="B30" s="377" t="s">
        <v>384</v>
      </c>
      <c r="C30" s="560"/>
      <c r="D30" s="560"/>
      <c r="E30" s="560"/>
      <c r="F30" s="560"/>
      <c r="G30" s="378">
        <f>SUM(G31:G34)</f>
        <v>0</v>
      </c>
      <c r="H30" s="379">
        <f>SUM(H31:H34)</f>
        <v>0</v>
      </c>
      <c r="I30" s="378">
        <f>SUM(I31:I34)</f>
        <v>0</v>
      </c>
      <c r="J30" s="654">
        <f t="shared" si="2"/>
        <v>0</v>
      </c>
    </row>
    <row r="31" spans="2:10" s="125" customFormat="1" ht="12.75">
      <c r="B31" s="375" t="s">
        <v>385</v>
      </c>
      <c r="C31" s="561"/>
      <c r="D31" s="561"/>
      <c r="E31" s="561"/>
      <c r="F31" s="561"/>
      <c r="G31" s="770">
        <f>'SM-FUND1_Estabilitat_liquidació'!F7</f>
        <v>0</v>
      </c>
      <c r="H31" s="770">
        <f>'SM-FUND2_Estabilitat_liquidació'!F7</f>
        <v>0</v>
      </c>
      <c r="I31" s="770">
        <f>'SM-FUND3_Estabilitat_liquidació'!F7</f>
        <v>0</v>
      </c>
      <c r="J31" s="650">
        <f t="shared" si="2"/>
        <v>0</v>
      </c>
    </row>
    <row r="32" spans="2:10" s="125" customFormat="1" ht="25.5">
      <c r="B32" s="375" t="s">
        <v>386</v>
      </c>
      <c r="C32" s="561"/>
      <c r="D32" s="561"/>
      <c r="E32" s="561"/>
      <c r="F32" s="561"/>
      <c r="G32" s="770">
        <f>'SM-FUND1_Estabilitat_liquidació'!F8</f>
        <v>0</v>
      </c>
      <c r="H32" s="770">
        <f>'SM-FUND2_Estabilitat_liquidació'!F8</f>
        <v>0</v>
      </c>
      <c r="I32" s="770">
        <f>'SM-FUND3_Estabilitat_liquidació'!F8</f>
        <v>0</v>
      </c>
      <c r="J32" s="650">
        <f t="shared" si="2"/>
        <v>0</v>
      </c>
    </row>
    <row r="33" spans="2:10" s="125" customFormat="1" ht="12.75">
      <c r="B33" s="375" t="s">
        <v>387</v>
      </c>
      <c r="C33" s="561"/>
      <c r="D33" s="561"/>
      <c r="E33" s="561"/>
      <c r="F33" s="561"/>
      <c r="G33" s="770">
        <f>'SM-FUND1_Estabilitat_liquidació'!F9+'SM-FUND1_Estabilitat_liquidació'!F10</f>
        <v>0</v>
      </c>
      <c r="H33" s="770">
        <f>'SM-FUND2_Estabilitat_liquidació'!F9+'SM-FUND2_Estabilitat_liquidació'!F10</f>
        <v>0</v>
      </c>
      <c r="I33" s="770">
        <f>'SM-FUND3_Estabilitat_liquidació'!F9+'SM-FUND3_Estabilitat_liquidació'!F10</f>
        <v>0</v>
      </c>
      <c r="J33" s="650">
        <f t="shared" si="2"/>
        <v>0</v>
      </c>
    </row>
    <row r="34" spans="2:10" s="125" customFormat="1" ht="12.75">
      <c r="B34" s="380" t="s">
        <v>388</v>
      </c>
      <c r="C34" s="564"/>
      <c r="D34" s="564"/>
      <c r="E34" s="564"/>
      <c r="F34" s="564"/>
      <c r="G34" s="770">
        <f>'SM-FUND1_Estabilitat_liquidació'!F11</f>
        <v>0</v>
      </c>
      <c r="H34" s="770">
        <f>'SM-FUND2_Estabilitat_liquidació'!F11</f>
        <v>0</v>
      </c>
      <c r="I34" s="770">
        <f>'SM-FUND3_Estabilitat_liquidació'!F11</f>
        <v>0</v>
      </c>
      <c r="J34" s="650">
        <f t="shared" ref="J34" si="3">SUM(C34:I34)</f>
        <v>0</v>
      </c>
    </row>
    <row r="35" spans="2:10" s="120" customFormat="1" ht="26.25" thickBot="1">
      <c r="B35" s="131" t="s">
        <v>389</v>
      </c>
      <c r="C35" s="133">
        <f>E47</f>
        <v>0</v>
      </c>
      <c r="D35" s="133">
        <f>E54</f>
        <v>0</v>
      </c>
      <c r="E35" s="133">
        <f>E61</f>
        <v>0</v>
      </c>
      <c r="F35" s="133">
        <f>E68</f>
        <v>0</v>
      </c>
      <c r="G35" s="132">
        <f>E75</f>
        <v>0</v>
      </c>
      <c r="H35" s="133">
        <f>E82</f>
        <v>0</v>
      </c>
      <c r="I35" s="132">
        <f>E89</f>
        <v>0</v>
      </c>
      <c r="J35" s="658">
        <f>SUM(C35:I35)</f>
        <v>0</v>
      </c>
    </row>
    <row r="36" spans="2:10" s="120" customFormat="1" ht="13.5" thickBot="1">
      <c r="B36" s="127" t="s">
        <v>369</v>
      </c>
      <c r="C36" s="128">
        <f>+C25-C26+C30-C35</f>
        <v>0</v>
      </c>
      <c r="D36" s="128">
        <f t="shared" ref="D36:J36" si="4">+D25-D26+D30-D35</f>
        <v>0</v>
      </c>
      <c r="E36" s="128">
        <f t="shared" si="4"/>
        <v>0</v>
      </c>
      <c r="F36" s="128">
        <f t="shared" si="4"/>
        <v>0</v>
      </c>
      <c r="G36" s="128">
        <f t="shared" si="4"/>
        <v>0</v>
      </c>
      <c r="H36" s="128">
        <f t="shared" si="4"/>
        <v>0</v>
      </c>
      <c r="I36" s="128">
        <f t="shared" si="4"/>
        <v>0</v>
      </c>
      <c r="J36" s="128">
        <f t="shared" si="4"/>
        <v>0</v>
      </c>
    </row>
    <row r="37" spans="2:10" s="136" customFormat="1" ht="12.75">
      <c r="B37" s="134"/>
      <c r="C37" s="135"/>
      <c r="D37" s="135"/>
      <c r="E37" s="135"/>
      <c r="F37" s="135"/>
      <c r="G37" s="135"/>
      <c r="H37" s="135"/>
      <c r="I37" s="135"/>
      <c r="J37" s="135"/>
    </row>
    <row r="38" spans="2:10" s="120" customFormat="1" ht="12.75">
      <c r="B38" s="121"/>
    </row>
    <row r="39" spans="2:10" s="120" customFormat="1" ht="13.5" thickBot="1">
      <c r="B39" s="524" t="s">
        <v>995</v>
      </c>
      <c r="C39" s="137"/>
      <c r="D39" s="138"/>
      <c r="E39" s="138"/>
      <c r="F39" s="138"/>
      <c r="G39" s="139"/>
      <c r="H39" s="140"/>
    </row>
    <row r="40" spans="2:10" s="120" customFormat="1" ht="20.25" customHeight="1" thickBot="1">
      <c r="B40" s="522" t="s">
        <v>391</v>
      </c>
      <c r="C40" s="1223" t="s">
        <v>392</v>
      </c>
      <c r="D40" s="1224"/>
      <c r="E40" s="523" t="s">
        <v>477</v>
      </c>
      <c r="G40" s="141"/>
      <c r="H40" s="140"/>
    </row>
    <row r="41" spans="2:10" s="120" customFormat="1" ht="12.75">
      <c r="B41" s="547" t="str">
        <f>+'1.3.3_RA1_ESTABILITAT_LIQUID'!B8</f>
        <v>Nom Entitat local</v>
      </c>
      <c r="C41" s="529" t="str">
        <f>+'1.3.3_RA1_ESTABILITAT_LIQUID'!B9</f>
        <v>Nom Organisme autònom / Consorci adscrit 1</v>
      </c>
      <c r="D41" s="530"/>
      <c r="E41" s="531"/>
      <c r="G41" s="142"/>
      <c r="H41" s="140"/>
    </row>
    <row r="42" spans="2:10" s="120" customFormat="1" ht="15" customHeight="1">
      <c r="B42" s="548"/>
      <c r="C42" s="532" t="str">
        <f>+'1.3.3_RA1_ESTABILITAT_LIQUID'!B10</f>
        <v>Nom Organisme autònom / Consorci adscrit 2</v>
      </c>
      <c r="D42" s="533"/>
      <c r="E42" s="534"/>
      <c r="G42" s="142"/>
      <c r="H42" s="140"/>
      <c r="I42" s="140"/>
      <c r="J42" s="140"/>
    </row>
    <row r="43" spans="2:10" s="120" customFormat="1" ht="15" customHeight="1">
      <c r="B43" s="548"/>
      <c r="C43" s="532" t="str">
        <f>+'1.3.3_RA1_ESTABILITAT_LIQUID'!B11</f>
        <v>Nom Organisme autònom / Consorci adscrit 3</v>
      </c>
      <c r="D43" s="533"/>
      <c r="E43" s="534"/>
      <c r="G43" s="142"/>
      <c r="H43" s="140"/>
      <c r="I43" s="140"/>
      <c r="J43" s="140"/>
    </row>
    <row r="44" spans="2:10" s="120" customFormat="1" ht="15" customHeight="1">
      <c r="B44" s="548"/>
      <c r="C44" s="532" t="str">
        <f>+'1.3.3_RA1_ESTABILITAT_LIQUID'!B12</f>
        <v>Nom EPE / Societat municipal / Fundació 1</v>
      </c>
      <c r="D44" s="533"/>
      <c r="E44" s="534"/>
      <c r="G44" s="1225"/>
      <c r="H44" s="1225"/>
      <c r="I44" s="1225"/>
      <c r="J44" s="1225"/>
    </row>
    <row r="45" spans="2:10" s="120" customFormat="1" ht="15" customHeight="1">
      <c r="B45" s="548"/>
      <c r="C45" s="532" t="str">
        <f>+'1.3.3_RA1_ESTABILITAT_LIQUID'!B13</f>
        <v>Nom EPE / Societat municipal / Fundació 2</v>
      </c>
      <c r="D45" s="533"/>
      <c r="E45" s="534"/>
      <c r="G45" s="1225"/>
      <c r="H45" s="1225"/>
      <c r="I45" s="1225"/>
      <c r="J45" s="1225"/>
    </row>
    <row r="46" spans="2:10" s="120" customFormat="1" ht="15" customHeight="1">
      <c r="B46" s="549"/>
      <c r="C46" s="535" t="str">
        <f>+'1.3.3_RA1_ESTABILITAT_LIQUID'!B14</f>
        <v>Nom EPE / Societat municipal / Fundació 3</v>
      </c>
      <c r="D46" s="536"/>
      <c r="E46" s="537"/>
      <c r="G46" s="1225"/>
      <c r="H46" s="1225"/>
      <c r="I46" s="1225"/>
      <c r="J46" s="1225"/>
    </row>
    <row r="47" spans="2:10" s="541" customFormat="1" ht="13.5" thickBot="1">
      <c r="B47" s="565" t="s">
        <v>394</v>
      </c>
      <c r="C47" s="566"/>
      <c r="D47" s="567"/>
      <c r="E47" s="568">
        <f>SUM(E41:E46)</f>
        <v>0</v>
      </c>
      <c r="G47" s="1225"/>
      <c r="H47" s="1225"/>
      <c r="I47" s="1225"/>
      <c r="J47" s="1225"/>
    </row>
    <row r="48" spans="2:10" s="120" customFormat="1" ht="12.75">
      <c r="B48" s="548" t="str">
        <f>+'1.3.3_RA1_ESTABILITAT_LIQUID'!B9</f>
        <v>Nom Organisme autònom / Consorci adscrit 1</v>
      </c>
      <c r="C48" s="806" t="str">
        <f>+'1.3.3_RA1_ESTABILITAT_LIQUID'!B8</f>
        <v>Nom Entitat local</v>
      </c>
      <c r="D48" s="542"/>
      <c r="E48" s="543"/>
      <c r="G48" s="1225"/>
      <c r="H48" s="1225"/>
      <c r="I48" s="1225"/>
      <c r="J48" s="1225"/>
    </row>
    <row r="49" spans="2:10" s="120" customFormat="1" ht="15" customHeight="1">
      <c r="B49" s="548"/>
      <c r="C49" s="532" t="str">
        <f>+'1.3.3_RA1_ESTABILITAT_LIQUID'!B10</f>
        <v>Nom Organisme autònom / Consorci adscrit 2</v>
      </c>
      <c r="D49" s="533"/>
      <c r="E49" s="534"/>
      <c r="G49" s="1225"/>
      <c r="H49" s="1225"/>
      <c r="I49" s="1225"/>
      <c r="J49" s="1225"/>
    </row>
    <row r="50" spans="2:10" s="120" customFormat="1" ht="15" customHeight="1">
      <c r="B50" s="548"/>
      <c r="C50" s="532" t="str">
        <f>+'1.3.3_RA1_ESTABILITAT_LIQUID'!B11</f>
        <v>Nom Organisme autònom / Consorci adscrit 3</v>
      </c>
      <c r="D50" s="533"/>
      <c r="E50" s="534"/>
      <c r="G50" s="142"/>
      <c r="H50" s="140"/>
      <c r="I50" s="140"/>
      <c r="J50" s="140"/>
    </row>
    <row r="51" spans="2:10" s="120" customFormat="1" ht="15" customHeight="1">
      <c r="B51" s="548"/>
      <c r="C51" s="532" t="str">
        <f>+'1.3.3_RA1_ESTABILITAT_LIQUID'!B12</f>
        <v>Nom EPE / Societat municipal / Fundació 1</v>
      </c>
      <c r="D51" s="533"/>
      <c r="E51" s="534"/>
      <c r="G51" s="142"/>
      <c r="H51" s="140"/>
    </row>
    <row r="52" spans="2:10" s="120" customFormat="1" ht="15" customHeight="1">
      <c r="B52" s="548"/>
      <c r="C52" s="532" t="str">
        <f>+'1.3.3_RA1_ESTABILITAT_LIQUID'!B13</f>
        <v>Nom EPE / Societat municipal / Fundació 2</v>
      </c>
      <c r="D52" s="533"/>
      <c r="E52" s="534"/>
      <c r="G52" s="142"/>
      <c r="H52" s="140"/>
    </row>
    <row r="53" spans="2:10" s="120" customFormat="1" ht="15" customHeight="1">
      <c r="B53" s="549"/>
      <c r="C53" s="535" t="str">
        <f>+'1.3.3_RA1_ESTABILITAT_LIQUID'!B14</f>
        <v>Nom EPE / Societat municipal / Fundació 3</v>
      </c>
      <c r="D53" s="536"/>
      <c r="E53" s="537"/>
      <c r="G53" s="142"/>
      <c r="H53" s="140"/>
    </row>
    <row r="54" spans="2:10" s="120" customFormat="1" ht="13.5" thickBot="1">
      <c r="B54" s="565" t="s">
        <v>394</v>
      </c>
      <c r="C54" s="566"/>
      <c r="D54" s="567"/>
      <c r="E54" s="568">
        <f>SUM(E48:E53)</f>
        <v>0</v>
      </c>
      <c r="G54" s="142"/>
      <c r="H54" s="140"/>
    </row>
    <row r="55" spans="2:10" s="120" customFormat="1" ht="12.75">
      <c r="B55" s="547" t="str">
        <f>+'1.3.3_RA1_ESTABILITAT_LIQUID'!B10</f>
        <v>Nom Organisme autònom / Consorci adscrit 2</v>
      </c>
      <c r="C55" s="806" t="str">
        <f>+'1.3.3_RA1_ESTABILITAT_LIQUID'!B8</f>
        <v>Nom Entitat local</v>
      </c>
      <c r="D55" s="542"/>
      <c r="E55" s="531"/>
      <c r="G55" s="142"/>
      <c r="H55" s="140"/>
    </row>
    <row r="56" spans="2:10" s="120" customFormat="1" ht="15" customHeight="1">
      <c r="B56" s="548"/>
      <c r="C56" s="532" t="str">
        <f>+'1.3.3_RA1_ESTABILITAT_LIQUID'!B9</f>
        <v>Nom Organisme autònom / Consorci adscrit 1</v>
      </c>
      <c r="D56" s="533"/>
      <c r="E56" s="534"/>
      <c r="G56" s="142"/>
      <c r="H56" s="140"/>
    </row>
    <row r="57" spans="2:10" s="120" customFormat="1" ht="15" customHeight="1">
      <c r="B57" s="548"/>
      <c r="C57" s="532" t="str">
        <f>+'1.3.3_RA1_ESTABILITAT_LIQUID'!B11</f>
        <v>Nom Organisme autònom / Consorci adscrit 3</v>
      </c>
      <c r="D57" s="533"/>
      <c r="E57" s="534"/>
      <c r="G57" s="142"/>
      <c r="H57" s="140"/>
    </row>
    <row r="58" spans="2:10" s="120" customFormat="1" ht="15" customHeight="1">
      <c r="B58" s="548"/>
      <c r="C58" s="532" t="str">
        <f>+'1.3.3_RA1_ESTABILITAT_LIQUID'!B12</f>
        <v>Nom EPE / Societat municipal / Fundació 1</v>
      </c>
      <c r="D58" s="533"/>
      <c r="E58" s="534"/>
      <c r="G58" s="142"/>
      <c r="H58" s="140"/>
    </row>
    <row r="59" spans="2:10" s="120" customFormat="1" ht="15" customHeight="1">
      <c r="B59" s="548"/>
      <c r="C59" s="532" t="str">
        <f>+'1.3.3_RA1_ESTABILITAT_LIQUID'!B13</f>
        <v>Nom EPE / Societat municipal / Fundació 2</v>
      </c>
      <c r="D59" s="533"/>
      <c r="E59" s="534"/>
      <c r="G59" s="142"/>
      <c r="H59" s="140"/>
    </row>
    <row r="60" spans="2:10" s="120" customFormat="1" ht="15" customHeight="1">
      <c r="B60" s="549"/>
      <c r="C60" s="535" t="str">
        <f>+'1.3.3_RA1_ESTABILITAT_LIQUID'!B14</f>
        <v>Nom EPE / Societat municipal / Fundació 3</v>
      </c>
      <c r="D60" s="536"/>
      <c r="E60" s="537"/>
      <c r="G60" s="142"/>
      <c r="H60" s="140"/>
    </row>
    <row r="61" spans="2:10" s="120" customFormat="1" ht="13.5" thickBot="1">
      <c r="B61" s="565" t="s">
        <v>394</v>
      </c>
      <c r="C61" s="566"/>
      <c r="D61" s="567"/>
      <c r="E61" s="568">
        <f>SUM(E55:E60)</f>
        <v>0</v>
      </c>
      <c r="G61" s="142"/>
      <c r="H61" s="140"/>
    </row>
    <row r="62" spans="2:10" s="120" customFormat="1" ht="12.75">
      <c r="B62" s="547" t="str">
        <f>+'1.3.3_RA1_ESTABILITAT_LIQUID'!B11</f>
        <v>Nom Organisme autònom / Consorci adscrit 3</v>
      </c>
      <c r="C62" s="806" t="str">
        <f>+'1.3.3_RA1_ESTABILITAT_LIQUID'!B8</f>
        <v>Nom Entitat local</v>
      </c>
      <c r="D62" s="542"/>
      <c r="E62" s="531"/>
      <c r="G62" s="142"/>
      <c r="H62" s="140"/>
    </row>
    <row r="63" spans="2:10" s="120" customFormat="1" ht="15" customHeight="1">
      <c r="B63" s="548"/>
      <c r="C63" s="532" t="str">
        <f>+'1.3.3_RA1_ESTABILITAT_LIQUID'!B9</f>
        <v>Nom Organisme autònom / Consorci adscrit 1</v>
      </c>
      <c r="D63" s="533"/>
      <c r="E63" s="534"/>
      <c r="G63" s="142"/>
      <c r="H63" s="140"/>
    </row>
    <row r="64" spans="2:10" s="120" customFormat="1" ht="15" customHeight="1">
      <c r="B64" s="548"/>
      <c r="C64" s="532" t="str">
        <f>+'1.3.3_RA1_ESTABILITAT_LIQUID'!B10</f>
        <v>Nom Organisme autònom / Consorci adscrit 2</v>
      </c>
      <c r="D64" s="533"/>
      <c r="E64" s="534"/>
      <c r="G64" s="142"/>
      <c r="H64" s="140"/>
    </row>
    <row r="65" spans="2:8" s="120" customFormat="1" ht="15" customHeight="1">
      <c r="B65" s="548"/>
      <c r="C65" s="532" t="str">
        <f>+'1.3.3_RA1_ESTABILITAT_LIQUID'!B12</f>
        <v>Nom EPE / Societat municipal / Fundació 1</v>
      </c>
      <c r="D65" s="533"/>
      <c r="E65" s="534"/>
      <c r="G65" s="142"/>
      <c r="H65" s="140"/>
    </row>
    <row r="66" spans="2:8" s="120" customFormat="1" ht="15" customHeight="1">
      <c r="B66" s="548"/>
      <c r="C66" s="532" t="str">
        <f>+'1.3.3_RA1_ESTABILITAT_LIQUID'!B13</f>
        <v>Nom EPE / Societat municipal / Fundació 2</v>
      </c>
      <c r="D66" s="533"/>
      <c r="E66" s="534"/>
      <c r="G66" s="142"/>
      <c r="H66" s="140"/>
    </row>
    <row r="67" spans="2:8" s="120" customFormat="1" ht="15" customHeight="1">
      <c r="B67" s="549"/>
      <c r="C67" s="535" t="str">
        <f>+'1.3.3_RA1_ESTABILITAT_LIQUID'!B14</f>
        <v>Nom EPE / Societat municipal / Fundació 3</v>
      </c>
      <c r="D67" s="536"/>
      <c r="E67" s="537"/>
      <c r="G67" s="142"/>
      <c r="H67" s="140"/>
    </row>
    <row r="68" spans="2:8" s="120" customFormat="1" ht="13.5" thickBot="1">
      <c r="B68" s="565" t="s">
        <v>394</v>
      </c>
      <c r="C68" s="566"/>
      <c r="D68" s="567"/>
      <c r="E68" s="568">
        <f>SUM(E62:E67)</f>
        <v>0</v>
      </c>
      <c r="G68" s="142"/>
      <c r="H68" s="140"/>
    </row>
    <row r="69" spans="2:8" s="120" customFormat="1" ht="12.75">
      <c r="B69" s="547" t="str">
        <f>+'1.3.3_RA1_ESTABILITAT_LIQUID'!B12</f>
        <v>Nom EPE / Societat municipal / Fundació 1</v>
      </c>
      <c r="C69" s="806" t="str">
        <f>+'1.3.3_RA1_ESTABILITAT_LIQUID'!B8</f>
        <v>Nom Entitat local</v>
      </c>
      <c r="D69" s="542"/>
      <c r="E69" s="531"/>
      <c r="G69" s="142"/>
      <c r="H69" s="140"/>
    </row>
    <row r="70" spans="2:8" s="120" customFormat="1" ht="15" customHeight="1">
      <c r="B70" s="548"/>
      <c r="C70" s="532" t="str">
        <f>+'1.3.3_RA1_ESTABILITAT_LIQUID'!B9</f>
        <v>Nom Organisme autònom / Consorci adscrit 1</v>
      </c>
      <c r="D70" s="533"/>
      <c r="E70" s="534"/>
      <c r="G70" s="142"/>
      <c r="H70" s="140"/>
    </row>
    <row r="71" spans="2:8" s="120" customFormat="1" ht="15" customHeight="1">
      <c r="B71" s="548"/>
      <c r="C71" s="532" t="str">
        <f>+'1.3.3_RA1_ESTABILITAT_LIQUID'!B10</f>
        <v>Nom Organisme autònom / Consorci adscrit 2</v>
      </c>
      <c r="D71" s="533"/>
      <c r="E71" s="534"/>
      <c r="G71" s="142"/>
      <c r="H71" s="140"/>
    </row>
    <row r="72" spans="2:8" s="120" customFormat="1" ht="15" customHeight="1">
      <c r="B72" s="548"/>
      <c r="C72" s="532" t="str">
        <f>+'1.3.3_RA1_ESTABILITAT_LIQUID'!B11</f>
        <v>Nom Organisme autònom / Consorci adscrit 3</v>
      </c>
      <c r="D72" s="533"/>
      <c r="E72" s="534"/>
      <c r="G72" s="142"/>
      <c r="H72" s="140"/>
    </row>
    <row r="73" spans="2:8" s="120" customFormat="1" ht="15" customHeight="1">
      <c r="B73" s="548"/>
      <c r="C73" s="532" t="str">
        <f>+'1.3.3_RA1_ESTABILITAT_LIQUID'!B13</f>
        <v>Nom EPE / Societat municipal / Fundació 2</v>
      </c>
      <c r="D73" s="533"/>
      <c r="E73" s="534"/>
      <c r="G73" s="142"/>
      <c r="H73" s="140"/>
    </row>
    <row r="74" spans="2:8" s="120" customFormat="1" ht="15" customHeight="1">
      <c r="B74" s="549"/>
      <c r="C74" s="535" t="str">
        <f>+'1.3.3_RA1_ESTABILITAT_LIQUID'!B14</f>
        <v>Nom EPE / Societat municipal / Fundació 3</v>
      </c>
      <c r="D74" s="536"/>
      <c r="E74" s="537"/>
      <c r="G74" s="142"/>
      <c r="H74" s="140"/>
    </row>
    <row r="75" spans="2:8" s="120" customFormat="1" ht="13.5" thickBot="1">
      <c r="B75" s="565" t="s">
        <v>394</v>
      </c>
      <c r="C75" s="566"/>
      <c r="D75" s="567"/>
      <c r="E75" s="568">
        <f>SUM(E69:E74)</f>
        <v>0</v>
      </c>
      <c r="G75" s="142"/>
      <c r="H75" s="140"/>
    </row>
    <row r="76" spans="2:8" s="120" customFormat="1" ht="12.75">
      <c r="B76" s="547" t="str">
        <f>+'1.3.3_RA1_ESTABILITAT_LIQUID'!B13</f>
        <v>Nom EPE / Societat municipal / Fundació 2</v>
      </c>
      <c r="C76" s="806" t="str">
        <f>+'1.3.3_RA1_ESTABILITAT_LIQUID'!B8</f>
        <v>Nom Entitat local</v>
      </c>
      <c r="D76" s="542"/>
      <c r="E76" s="531"/>
      <c r="G76" s="142"/>
      <c r="H76" s="140"/>
    </row>
    <row r="77" spans="2:8" s="120" customFormat="1" ht="15" customHeight="1">
      <c r="B77" s="548"/>
      <c r="C77" s="532" t="str">
        <f>+'1.3.3_RA1_ESTABILITAT_LIQUID'!B9</f>
        <v>Nom Organisme autònom / Consorci adscrit 1</v>
      </c>
      <c r="D77" s="533"/>
      <c r="E77" s="534"/>
      <c r="G77" s="142"/>
      <c r="H77" s="140"/>
    </row>
    <row r="78" spans="2:8" s="120" customFormat="1" ht="15" customHeight="1">
      <c r="B78" s="548"/>
      <c r="C78" s="532" t="str">
        <f>+'1.3.3_RA1_ESTABILITAT_LIQUID'!B10</f>
        <v>Nom Organisme autònom / Consorci adscrit 2</v>
      </c>
      <c r="D78" s="533"/>
      <c r="E78" s="534"/>
      <c r="G78" s="142"/>
      <c r="H78" s="140"/>
    </row>
    <row r="79" spans="2:8" s="120" customFormat="1" ht="15" customHeight="1">
      <c r="B79" s="548"/>
      <c r="C79" s="532" t="str">
        <f>+'1.3.3_RA1_ESTABILITAT_LIQUID'!B11</f>
        <v>Nom Organisme autònom / Consorci adscrit 3</v>
      </c>
      <c r="D79" s="533"/>
      <c r="E79" s="534"/>
      <c r="G79" s="142"/>
      <c r="H79" s="140"/>
    </row>
    <row r="80" spans="2:8" s="120" customFormat="1" ht="15" customHeight="1">
      <c r="B80" s="548"/>
      <c r="C80" s="532" t="str">
        <f>+'1.3.3_RA1_ESTABILITAT_LIQUID'!B12</f>
        <v>Nom EPE / Societat municipal / Fundació 1</v>
      </c>
      <c r="D80" s="533"/>
      <c r="E80" s="534"/>
      <c r="G80" s="142"/>
      <c r="H80" s="140"/>
    </row>
    <row r="81" spans="2:8" s="120" customFormat="1" ht="15" customHeight="1">
      <c r="B81" s="549"/>
      <c r="C81" s="535" t="str">
        <f>+'1.3.3_RA1_ESTABILITAT_LIQUID'!B14</f>
        <v>Nom EPE / Societat municipal / Fundació 3</v>
      </c>
      <c r="D81" s="536"/>
      <c r="E81" s="537"/>
      <c r="G81" s="142"/>
      <c r="H81" s="140"/>
    </row>
    <row r="82" spans="2:8" s="120" customFormat="1" ht="13.5" thickBot="1">
      <c r="B82" s="565" t="s">
        <v>394</v>
      </c>
      <c r="C82" s="566"/>
      <c r="D82" s="567"/>
      <c r="E82" s="568">
        <f>SUM(E76:E81)</f>
        <v>0</v>
      </c>
      <c r="G82" s="142"/>
      <c r="H82" s="140"/>
    </row>
    <row r="83" spans="2:8" s="120" customFormat="1" ht="12.75">
      <c r="B83" s="547" t="str">
        <f>+'1.3.3_RA1_ESTABILITAT_LIQUID'!B14</f>
        <v>Nom EPE / Societat municipal / Fundació 3</v>
      </c>
      <c r="C83" s="806" t="str">
        <f>+'1.3.3_RA1_ESTABILITAT_LIQUID'!B8</f>
        <v>Nom Entitat local</v>
      </c>
      <c r="D83" s="542"/>
      <c r="E83" s="531"/>
      <c r="G83" s="142"/>
      <c r="H83" s="140"/>
    </row>
    <row r="84" spans="2:8" s="120" customFormat="1" ht="15" customHeight="1">
      <c r="B84" s="548"/>
      <c r="C84" s="532" t="str">
        <f>+'1.3.3_RA1_ESTABILITAT_LIQUID'!B9</f>
        <v>Nom Organisme autònom / Consorci adscrit 1</v>
      </c>
      <c r="D84" s="533"/>
      <c r="E84" s="534"/>
      <c r="G84" s="142"/>
      <c r="H84" s="140"/>
    </row>
    <row r="85" spans="2:8" s="120" customFormat="1" ht="15" customHeight="1">
      <c r="B85" s="548"/>
      <c r="C85" s="532" t="str">
        <f>+'1.3.3_RA1_ESTABILITAT_LIQUID'!B10</f>
        <v>Nom Organisme autònom / Consorci adscrit 2</v>
      </c>
      <c r="D85" s="533"/>
      <c r="E85" s="534"/>
      <c r="G85" s="142"/>
      <c r="H85" s="140"/>
    </row>
    <row r="86" spans="2:8" s="120" customFormat="1" ht="15" customHeight="1">
      <c r="B86" s="548"/>
      <c r="C86" s="532" t="str">
        <f>+'1.3.3_RA1_ESTABILITAT_LIQUID'!B11</f>
        <v>Nom Organisme autònom / Consorci adscrit 3</v>
      </c>
      <c r="D86" s="533"/>
      <c r="E86" s="534"/>
      <c r="G86" s="142"/>
      <c r="H86" s="140"/>
    </row>
    <row r="87" spans="2:8" s="120" customFormat="1" ht="15" customHeight="1">
      <c r="B87" s="548"/>
      <c r="C87" s="532" t="str">
        <f>+'1.3.3_RA1_ESTABILITAT_LIQUID'!B12</f>
        <v>Nom EPE / Societat municipal / Fundació 1</v>
      </c>
      <c r="D87" s="533"/>
      <c r="E87" s="534"/>
      <c r="G87" s="142"/>
      <c r="H87" s="140"/>
    </row>
    <row r="88" spans="2:8" s="120" customFormat="1" ht="15" customHeight="1">
      <c r="B88" s="549"/>
      <c r="C88" s="535" t="str">
        <f>+'1.3.3_RA1_ESTABILITAT_LIQUID'!B13</f>
        <v>Nom EPE / Societat municipal / Fundació 2</v>
      </c>
      <c r="D88" s="536"/>
      <c r="E88" s="537"/>
      <c r="G88" s="142"/>
      <c r="H88" s="140"/>
    </row>
    <row r="89" spans="2:8" s="120" customFormat="1" ht="13.5" thickBot="1">
      <c r="B89" s="538" t="s">
        <v>394</v>
      </c>
      <c r="C89" s="807"/>
      <c r="D89" s="539"/>
      <c r="E89" s="540">
        <f>SUM(E83:E88)</f>
        <v>0</v>
      </c>
      <c r="G89" s="142"/>
      <c r="H89" s="140"/>
    </row>
    <row r="90" spans="2:8" s="120" customFormat="1" ht="13.5" thickBot="1">
      <c r="B90" s="1220" t="s">
        <v>369</v>
      </c>
      <c r="C90" s="1221"/>
      <c r="D90" s="1222"/>
      <c r="E90" s="544">
        <f>+E89+E82+E75+E68+E61+E54+E47</f>
        <v>0</v>
      </c>
      <c r="G90" s="142"/>
      <c r="H90" s="140"/>
    </row>
    <row r="91" spans="2:8">
      <c r="G91" s="143"/>
      <c r="H91" s="143"/>
    </row>
    <row r="92" spans="2:8">
      <c r="G92" s="143"/>
      <c r="H92" s="143"/>
    </row>
  </sheetData>
  <mergeCells count="11">
    <mergeCell ref="B2:J2"/>
    <mergeCell ref="B90:D90"/>
    <mergeCell ref="B7:B8"/>
    <mergeCell ref="C40:D40"/>
    <mergeCell ref="B3:J3"/>
    <mergeCell ref="G49:J49"/>
    <mergeCell ref="G44:J44"/>
    <mergeCell ref="G45:J45"/>
    <mergeCell ref="G46:J46"/>
    <mergeCell ref="G47:J47"/>
    <mergeCell ref="G48:J48"/>
  </mergeCells>
  <pageMargins left="0.39370078740157483" right="0.39370078740157483" top="0.39370078740157483" bottom="0.39370078740157483" header="0.51181102362204722" footer="0.51181102362204722"/>
  <pageSetup paperSize="8" scale="46" fitToHeight="0"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D18"/>
  <sheetViews>
    <sheetView view="pageBreakPreview" zoomScale="90" zoomScaleNormal="100" zoomScaleSheetLayoutView="90" workbookViewId="0">
      <selection activeCell="B6" sqref="B6"/>
    </sheetView>
  </sheetViews>
  <sheetFormatPr defaultColWidth="11.42578125" defaultRowHeight="15"/>
  <cols>
    <col min="1" max="1" width="9.7109375" style="50" customWidth="1"/>
    <col min="2" max="2" width="18.7109375" style="50" customWidth="1"/>
    <col min="3" max="3" width="110.7109375" style="50" customWidth="1"/>
    <col min="4" max="4" width="117.140625" style="49" customWidth="1"/>
  </cols>
  <sheetData>
    <row r="1" spans="1:4">
      <c r="A1" s="27" t="s">
        <v>231</v>
      </c>
      <c r="B1" s="27" t="str">
        <f>Inventari!A1</f>
        <v>1.</v>
      </c>
      <c r="C1" s="28" t="str">
        <f>Inventari!B1</f>
        <v>Control permanent no planificable</v>
      </c>
    </row>
    <row r="2" spans="1:4">
      <c r="A2" s="29" t="s">
        <v>232</v>
      </c>
      <c r="B2" s="29" t="str">
        <f>Inventari!B18</f>
        <v>1.3</v>
      </c>
      <c r="C2" s="30" t="str">
        <f>Inventari!C18</f>
        <v>Liquidació del pressupost</v>
      </c>
    </row>
    <row r="3" spans="1:4">
      <c r="A3" s="67" t="s">
        <v>233</v>
      </c>
      <c r="B3" s="67" t="str">
        <f>Inventari!C22</f>
        <v>1.3.4</v>
      </c>
      <c r="C3" s="61" t="str">
        <f>Inventari!D22</f>
        <v>Seguiment del compliment dels plans econòmico-financers aprovats (entitats locals de l'article 111 del RDLeg 2/2004)</v>
      </c>
    </row>
    <row r="4" spans="1:4">
      <c r="A4" s="719"/>
      <c r="B4" s="683"/>
      <c r="C4" s="720"/>
    </row>
    <row r="5" spans="1:4">
      <c r="A5" s="10" t="s">
        <v>234</v>
      </c>
      <c r="B5" s="10" t="s">
        <v>235</v>
      </c>
      <c r="C5" s="10" t="s">
        <v>236</v>
      </c>
    </row>
    <row r="6" spans="1:4" ht="53.25" customHeight="1">
      <c r="A6" s="54" t="s">
        <v>237</v>
      </c>
      <c r="B6" s="98" t="str">
        <f>Inventari!E22</f>
        <v>Art. 22.2 RD 1463/2007</v>
      </c>
      <c r="C6" s="53" t="str">
        <f>Inventari!F22</f>
        <v>La verificació del compliment dels plans aprovats durant el seu període de vigència, s'efectuarà anualment per la pròpia entitat local, als efectes de la qual la intervenció local emetrà informe anual relatiu al compliment del pla, en les diferents fases d'aprovació, execució o liquidació del pressupost, que es posarà en coneixement del ple en la sessió informativa corresponent.</v>
      </c>
      <c r="D6" s="105"/>
    </row>
    <row r="7" spans="1:4" s="56" customFormat="1" ht="12.75" customHeight="1">
      <c r="A7" s="57"/>
      <c r="B7" s="691"/>
      <c r="C7" s="58"/>
      <c r="D7" s="105" t="s">
        <v>758</v>
      </c>
    </row>
    <row r="8" spans="1:4" s="56" customFormat="1">
      <c r="A8" s="55" t="s">
        <v>238</v>
      </c>
      <c r="B8" s="62" t="s">
        <v>235</v>
      </c>
      <c r="C8" s="62" t="str">
        <f>'1.1.1'!C8</f>
        <v>Aspectes a revisar</v>
      </c>
      <c r="D8" s="49"/>
    </row>
    <row r="9" spans="1:4" s="56" customFormat="1" ht="25.5">
      <c r="A9" s="73" t="s">
        <v>240</v>
      </c>
      <c r="B9" s="669" t="s">
        <v>132</v>
      </c>
      <c r="C9" s="686" t="s">
        <v>996</v>
      </c>
      <c r="D9" s="49"/>
    </row>
    <row r="10" spans="1:4" s="56" customFormat="1" ht="25.5">
      <c r="A10" s="19" t="s">
        <v>243</v>
      </c>
      <c r="B10" s="678" t="s">
        <v>249</v>
      </c>
      <c r="C10" s="680" t="s">
        <v>397</v>
      </c>
      <c r="D10" s="49"/>
    </row>
    <row r="11" spans="1:4" s="56" customFormat="1" ht="89.25">
      <c r="A11" s="19" t="s">
        <v>245</v>
      </c>
      <c r="B11" s="680" t="s">
        <v>997</v>
      </c>
      <c r="C11" s="721" t="s">
        <v>998</v>
      </c>
      <c r="D11" s="49"/>
    </row>
    <row r="12" spans="1:4" s="50" customFormat="1" ht="19.5" customHeight="1">
      <c r="A12" s="70" t="s">
        <v>332</v>
      </c>
      <c r="B12" s="62" t="s">
        <v>235</v>
      </c>
      <c r="C12" s="71" t="s">
        <v>333</v>
      </c>
      <c r="D12" s="48"/>
    </row>
    <row r="13" spans="1:4" s="50" customFormat="1" ht="12.75">
      <c r="A13" s="626" t="s">
        <v>334</v>
      </c>
      <c r="B13" s="37"/>
      <c r="C13" s="37" t="s">
        <v>335</v>
      </c>
    </row>
    <row r="14" spans="1:4" s="50" customFormat="1" ht="12.75">
      <c r="A14" s="51" t="s">
        <v>336</v>
      </c>
      <c r="B14" s="62" t="s">
        <v>235</v>
      </c>
      <c r="C14" s="71" t="s">
        <v>337</v>
      </c>
    </row>
    <row r="15" spans="1:4" s="50" customFormat="1" ht="38.25">
      <c r="A15" s="624" t="s">
        <v>338</v>
      </c>
      <c r="B15" s="680" t="s">
        <v>999</v>
      </c>
      <c r="C15" s="680" t="s">
        <v>1000</v>
      </c>
      <c r="D15" s="722"/>
    </row>
    <row r="16" spans="1:4" s="56" customFormat="1" ht="45">
      <c r="A16" s="664" t="s">
        <v>341</v>
      </c>
      <c r="B16" s="680" t="s">
        <v>1001</v>
      </c>
      <c r="C16" s="723" t="s">
        <v>1002</v>
      </c>
      <c r="D16" s="49"/>
    </row>
    <row r="17" spans="1:3" s="50" customFormat="1" ht="12.75">
      <c r="A17" s="51" t="s">
        <v>347</v>
      </c>
      <c r="B17" s="62" t="s">
        <v>235</v>
      </c>
      <c r="C17" s="71" t="s">
        <v>348</v>
      </c>
    </row>
    <row r="18" spans="1:3" s="50" customFormat="1" ht="12.75">
      <c r="A18" s="664" t="s">
        <v>349</v>
      </c>
      <c r="B18" s="38"/>
      <c r="C18" s="42" t="s">
        <v>335</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C18"/>
  <sheetViews>
    <sheetView view="pageBreakPreview" zoomScaleNormal="100" zoomScaleSheetLayoutView="100" workbookViewId="0">
      <selection activeCell="B6" sqref="B6"/>
    </sheetView>
  </sheetViews>
  <sheetFormatPr defaultColWidth="11.42578125" defaultRowHeight="12.75"/>
  <cols>
    <col min="1" max="1" width="9.7109375" style="56" customWidth="1"/>
    <col min="2" max="2" width="18.7109375" style="63" customWidth="1"/>
    <col min="3" max="3" width="110.7109375" style="6" customWidth="1"/>
    <col min="4" max="16384" width="11.42578125" style="50"/>
  </cols>
  <sheetData>
    <row r="1" spans="1:3">
      <c r="A1" s="27" t="s">
        <v>231</v>
      </c>
      <c r="B1" s="64" t="str">
        <f>Inventari!A1</f>
        <v>1.</v>
      </c>
      <c r="C1" s="59" t="str">
        <f>Inventari!B1</f>
        <v>Control permanent no planificable</v>
      </c>
    </row>
    <row r="2" spans="1:3">
      <c r="A2" s="29" t="s">
        <v>232</v>
      </c>
      <c r="B2" s="65" t="str">
        <f>Inventari!B18</f>
        <v>1.3</v>
      </c>
      <c r="C2" s="60" t="str">
        <f>Inventari!C18</f>
        <v>Liquidació del pressupost</v>
      </c>
    </row>
    <row r="3" spans="1:3">
      <c r="A3" s="67" t="s">
        <v>233</v>
      </c>
      <c r="B3" s="66" t="str">
        <f>Inventari!C23</f>
        <v>1.3.5</v>
      </c>
      <c r="C3" s="61" t="str">
        <f>Inventari!D23</f>
        <v>Revocació de la reducció de despeses en liquidacions de pressupost amb romanent de tresoreria negatiu</v>
      </c>
    </row>
    <row r="4" spans="1:3">
      <c r="A4" s="57"/>
      <c r="B4" s="724"/>
      <c r="C4" s="41"/>
    </row>
    <row r="5" spans="1:3" ht="18.95" customHeight="1">
      <c r="A5" s="55" t="s">
        <v>234</v>
      </c>
      <c r="B5" s="62" t="s">
        <v>235</v>
      </c>
      <c r="C5" s="62" t="s">
        <v>236</v>
      </c>
    </row>
    <row r="6" spans="1:3" ht="51">
      <c r="A6" s="35" t="s">
        <v>237</v>
      </c>
      <c r="B6" s="98" t="str">
        <f>Inventari!E23</f>
        <v>Art. 193.1 RDLeg 2/2004</v>
      </c>
      <c r="C6" s="53" t="str">
        <f>Inventari!F23</f>
        <v>En cas de liquidació del pressupost amb romanent de tresoreria negatiu, el ple de la corporació o l'òrgan competent de l'organisme autònom, segons correspongui, hauran de procedir, en la primera sessió que celebrin, a la reducció de despeses del nou pressupost per quantia igual al dèficit produït. L'expressada reducció només podrà revocar-se per acord del ple, a proposta del president, i previ informe de la intervenció, quan el desenvolupament normal del pressupost i la situació de la tresoreria ho consentissin.</v>
      </c>
    </row>
    <row r="7" spans="1:3">
      <c r="A7" s="57"/>
      <c r="B7" s="691"/>
      <c r="C7" s="58"/>
    </row>
    <row r="8" spans="1:3">
      <c r="A8" s="55" t="s">
        <v>238</v>
      </c>
      <c r="B8" s="62" t="s">
        <v>235</v>
      </c>
      <c r="C8" s="62" t="str">
        <f>'1.1.1'!C8</f>
        <v>Aspectes a revisar</v>
      </c>
    </row>
    <row r="9" spans="1:3" ht="51">
      <c r="A9" s="14" t="s">
        <v>240</v>
      </c>
      <c r="B9" s="686" t="s">
        <v>1003</v>
      </c>
      <c r="C9" s="686" t="s">
        <v>242</v>
      </c>
    </row>
    <row r="10" spans="1:3" ht="63.75">
      <c r="A10" s="15" t="s">
        <v>243</v>
      </c>
      <c r="B10" s="678" t="s">
        <v>1004</v>
      </c>
      <c r="C10" s="678" t="s">
        <v>1005</v>
      </c>
    </row>
    <row r="11" spans="1:3" ht="38.25">
      <c r="A11" s="15" t="s">
        <v>245</v>
      </c>
      <c r="B11" s="668" t="s">
        <v>1006</v>
      </c>
      <c r="C11" s="18" t="s">
        <v>1007</v>
      </c>
    </row>
    <row r="12" spans="1:3" ht="38.25">
      <c r="A12" s="15" t="s">
        <v>248</v>
      </c>
      <c r="B12" s="670" t="s">
        <v>1006</v>
      </c>
      <c r="C12" s="725" t="s">
        <v>1008</v>
      </c>
    </row>
    <row r="13" spans="1:3" ht="19.5" customHeight="1">
      <c r="A13" s="51" t="s">
        <v>332</v>
      </c>
      <c r="B13" s="62" t="s">
        <v>235</v>
      </c>
      <c r="C13" s="71" t="s">
        <v>333</v>
      </c>
    </row>
    <row r="14" spans="1:3">
      <c r="A14" s="626" t="s">
        <v>334</v>
      </c>
      <c r="B14" s="37"/>
      <c r="C14" s="37" t="s">
        <v>335</v>
      </c>
    </row>
    <row r="15" spans="1:3">
      <c r="A15" s="51" t="s">
        <v>336</v>
      </c>
      <c r="B15" s="62" t="s">
        <v>235</v>
      </c>
      <c r="C15" s="71" t="s">
        <v>337</v>
      </c>
    </row>
    <row r="16" spans="1:3">
      <c r="A16" s="626" t="s">
        <v>338</v>
      </c>
      <c r="B16" s="668"/>
      <c r="C16" s="37" t="s">
        <v>335</v>
      </c>
    </row>
    <row r="17" spans="1:3">
      <c r="A17" s="51" t="s">
        <v>347</v>
      </c>
      <c r="B17" s="62" t="s">
        <v>235</v>
      </c>
      <c r="C17" s="97" t="s">
        <v>348</v>
      </c>
    </row>
    <row r="18" spans="1:3">
      <c r="A18" s="664" t="s">
        <v>349</v>
      </c>
      <c r="B18" s="38"/>
      <c r="C18" s="42" t="s">
        <v>335</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D29"/>
  <sheetViews>
    <sheetView view="pageBreakPreview" topLeftCell="A5" zoomScaleNormal="100" zoomScaleSheetLayoutView="10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4" width="21.42578125" style="48" customWidth="1"/>
    <col min="5" max="16384" width="11.42578125" style="50"/>
  </cols>
  <sheetData>
    <row r="1" spans="1:4" ht="18.75" customHeight="1">
      <c r="A1" s="27" t="s">
        <v>231</v>
      </c>
      <c r="B1" s="27" t="str">
        <f>Inventari!A1</f>
        <v>1.</v>
      </c>
      <c r="C1" s="27" t="str">
        <f>Inventari!B1</f>
        <v>Control permanent no planificable</v>
      </c>
    </row>
    <row r="2" spans="1:4">
      <c r="A2" s="29" t="s">
        <v>232</v>
      </c>
      <c r="B2" s="29" t="str">
        <f>Inventari!B24</f>
        <v>1.4</v>
      </c>
      <c r="C2" s="29" t="str">
        <f>Inventari!C24</f>
        <v>Endeutament</v>
      </c>
    </row>
    <row r="3" spans="1:4">
      <c r="A3" s="67" t="s">
        <v>233</v>
      </c>
      <c r="B3" s="67" t="str">
        <f>Inventari!C25</f>
        <v>1.4.1</v>
      </c>
      <c r="C3" s="61" t="str">
        <f>Inventari!D25</f>
        <v>Concertació o modificació d'operacions de crèdit a curt termini</v>
      </c>
    </row>
    <row r="5" spans="1:4" ht="18.95" customHeight="1">
      <c r="A5" s="70" t="s">
        <v>234</v>
      </c>
      <c r="B5" s="62" t="s">
        <v>235</v>
      </c>
      <c r="C5" s="55" t="s">
        <v>236</v>
      </c>
    </row>
    <row r="6" spans="1:4" ht="66.75" customHeight="1">
      <c r="A6" s="46" t="s">
        <v>237</v>
      </c>
      <c r="B6" s="726" t="str">
        <f>Inventari!E25</f>
        <v>Art. 52.2 RDLeg 2/2004
Art. 4.1.b).3 RD 128/2018</v>
      </c>
      <c r="C6" s="47" t="str">
        <f>Inventari!F25</f>
        <v>La concertació o modificació de qualsevol operació de crèdit haurà d'acordar-se previ informe de la intervenció en el qual s'analitzarà, especialment, la capacitat de l'entitat local per fer front, en el temps, a les obligacions que d'aquelles es derivin per aquesta.</v>
      </c>
    </row>
    <row r="7" spans="1:4" ht="20.25" customHeight="1">
      <c r="A7" s="69"/>
      <c r="B7" s="113"/>
      <c r="C7" s="36"/>
    </row>
    <row r="8" spans="1:4" ht="19.5" customHeight="1">
      <c r="A8" s="70" t="s">
        <v>238</v>
      </c>
      <c r="B8" s="62" t="s">
        <v>235</v>
      </c>
      <c r="C8" s="71" t="str">
        <f>'1.1.1'!C8</f>
        <v>Aspectes a revisar</v>
      </c>
    </row>
    <row r="9" spans="1:4" ht="54" customHeight="1">
      <c r="A9" s="73" t="s">
        <v>240</v>
      </c>
      <c r="B9" s="727" t="s">
        <v>1009</v>
      </c>
      <c r="C9" s="728" t="s">
        <v>1010</v>
      </c>
      <c r="D9" s="729"/>
    </row>
    <row r="10" spans="1:4" ht="49.5" customHeight="1">
      <c r="A10" s="32" t="s">
        <v>243</v>
      </c>
      <c r="B10" s="687" t="s">
        <v>1009</v>
      </c>
      <c r="C10" s="730" t="s">
        <v>1011</v>
      </c>
    </row>
    <row r="11" spans="1:4" ht="33" customHeight="1">
      <c r="A11" s="32" t="s">
        <v>245</v>
      </c>
      <c r="B11" s="680" t="s">
        <v>249</v>
      </c>
      <c r="C11" s="680" t="s">
        <v>397</v>
      </c>
    </row>
    <row r="12" spans="1:4" ht="63.75">
      <c r="A12" s="32" t="s">
        <v>248</v>
      </c>
      <c r="B12" s="680" t="s">
        <v>1012</v>
      </c>
      <c r="C12" s="37" t="s">
        <v>1013</v>
      </c>
      <c r="D12" s="706"/>
    </row>
    <row r="13" spans="1:4">
      <c r="A13" s="32" t="s">
        <v>251</v>
      </c>
      <c r="B13" s="680" t="s">
        <v>1014</v>
      </c>
      <c r="C13" s="37" t="s">
        <v>1015</v>
      </c>
    </row>
    <row r="14" spans="1:4" ht="25.5">
      <c r="A14" s="32" t="s">
        <v>254</v>
      </c>
      <c r="B14" s="680" t="s">
        <v>1014</v>
      </c>
      <c r="C14" s="37" t="s">
        <v>1016</v>
      </c>
      <c r="D14" s="706"/>
    </row>
    <row r="15" spans="1:4">
      <c r="A15" s="32" t="s">
        <v>257</v>
      </c>
      <c r="B15" s="680" t="s">
        <v>1017</v>
      </c>
      <c r="C15" s="43" t="s">
        <v>1018</v>
      </c>
    </row>
    <row r="16" spans="1:4" ht="25.5">
      <c r="A16" s="32" t="s">
        <v>260</v>
      </c>
      <c r="B16" s="680" t="s">
        <v>1017</v>
      </c>
      <c r="C16" s="43" t="s">
        <v>1019</v>
      </c>
      <c r="D16" s="731"/>
    </row>
    <row r="17" spans="1:4" ht="38.25">
      <c r="A17" s="32" t="s">
        <v>263</v>
      </c>
      <c r="B17" s="680" t="s">
        <v>1017</v>
      </c>
      <c r="C17" s="43" t="s">
        <v>1020</v>
      </c>
      <c r="D17" s="731"/>
    </row>
    <row r="18" spans="1:4" ht="38.25">
      <c r="A18" s="32" t="s">
        <v>266</v>
      </c>
      <c r="B18" s="680" t="s">
        <v>1021</v>
      </c>
      <c r="C18" s="37" t="s">
        <v>1022</v>
      </c>
      <c r="D18" s="63"/>
    </row>
    <row r="19" spans="1:4" ht="38.25">
      <c r="A19" s="15" t="s">
        <v>269</v>
      </c>
      <c r="B19" s="678" t="s">
        <v>1023</v>
      </c>
      <c r="C19" s="43" t="s">
        <v>1024</v>
      </c>
      <c r="D19" s="732"/>
    </row>
    <row r="20" spans="1:4">
      <c r="A20" s="51" t="s">
        <v>332</v>
      </c>
      <c r="B20" s="62" t="s">
        <v>235</v>
      </c>
      <c r="C20" s="71" t="s">
        <v>333</v>
      </c>
    </row>
    <row r="21" spans="1:4">
      <c r="A21" s="626" t="s">
        <v>334</v>
      </c>
      <c r="B21" s="37"/>
      <c r="C21" s="37" t="s">
        <v>335</v>
      </c>
    </row>
    <row r="22" spans="1:4">
      <c r="A22" s="51" t="s">
        <v>336</v>
      </c>
      <c r="B22" s="62" t="s">
        <v>235</v>
      </c>
      <c r="C22" s="71" t="s">
        <v>337</v>
      </c>
    </row>
    <row r="23" spans="1:4" ht="51">
      <c r="A23" s="15" t="s">
        <v>338</v>
      </c>
      <c r="B23" s="680" t="s">
        <v>1025</v>
      </c>
      <c r="C23" s="638" t="s">
        <v>1026</v>
      </c>
      <c r="D23" s="640"/>
    </row>
    <row r="24" spans="1:4" ht="25.5">
      <c r="A24" s="15" t="s">
        <v>341</v>
      </c>
      <c r="B24" s="680" t="s">
        <v>1027</v>
      </c>
      <c r="C24" s="37" t="s">
        <v>1028</v>
      </c>
    </row>
    <row r="25" spans="1:4" ht="25.5">
      <c r="A25" s="15" t="s">
        <v>344</v>
      </c>
      <c r="B25" s="680" t="s">
        <v>1029</v>
      </c>
      <c r="C25" s="37" t="s">
        <v>1030</v>
      </c>
    </row>
    <row r="26" spans="1:4" ht="25.5">
      <c r="A26" s="15" t="s">
        <v>822</v>
      </c>
      <c r="B26" s="680" t="s">
        <v>1031</v>
      </c>
      <c r="C26" s="37" t="s">
        <v>1032</v>
      </c>
    </row>
    <row r="27" spans="1:4" ht="25.5">
      <c r="A27" s="15" t="s">
        <v>1033</v>
      </c>
      <c r="B27" s="680" t="s">
        <v>1034</v>
      </c>
      <c r="C27" s="37" t="s">
        <v>1035</v>
      </c>
      <c r="D27" s="732"/>
    </row>
    <row r="28" spans="1:4">
      <c r="A28" s="51" t="s">
        <v>1036</v>
      </c>
      <c r="B28" s="62" t="s">
        <v>235</v>
      </c>
      <c r="C28" s="71" t="s">
        <v>348</v>
      </c>
    </row>
    <row r="29" spans="1:4">
      <c r="A29" s="664" t="s">
        <v>349</v>
      </c>
      <c r="B29" s="38"/>
      <c r="C29" s="42" t="s">
        <v>335</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E28"/>
  <sheetViews>
    <sheetView view="pageBreakPreview" topLeftCell="A9" zoomScaleNormal="100" zoomScaleSheetLayoutView="100" workbookViewId="0">
      <selection activeCell="C13" sqref="C13"/>
    </sheetView>
  </sheetViews>
  <sheetFormatPr defaultColWidth="11.42578125" defaultRowHeight="12.75"/>
  <cols>
    <col min="1" max="1" width="9.7109375" style="50" customWidth="1"/>
    <col min="2" max="2" width="18.7109375" style="50" customWidth="1"/>
    <col min="3" max="3" width="110.7109375" style="50" customWidth="1"/>
    <col min="4" max="4" width="22.28515625" style="50" customWidth="1"/>
    <col min="5" max="5" width="2.42578125" style="50" customWidth="1"/>
    <col min="6" max="16384" width="11.42578125" style="50"/>
  </cols>
  <sheetData>
    <row r="1" spans="1:5" ht="18.75" customHeight="1">
      <c r="A1" s="27" t="s">
        <v>231</v>
      </c>
      <c r="B1" s="27" t="str">
        <f>Inventari!A1</f>
        <v>1.</v>
      </c>
      <c r="C1" s="27" t="str">
        <f>Inventari!B1</f>
        <v>Control permanent no planificable</v>
      </c>
    </row>
    <row r="2" spans="1:5">
      <c r="A2" s="29" t="s">
        <v>232</v>
      </c>
      <c r="B2" s="29" t="str">
        <f>Inventari!B24</f>
        <v>1.4</v>
      </c>
      <c r="C2" s="29" t="str">
        <f>Inventari!C24</f>
        <v>Endeutament</v>
      </c>
    </row>
    <row r="3" spans="1:5">
      <c r="A3" s="67" t="s">
        <v>233</v>
      </c>
      <c r="B3" s="67" t="str">
        <f>Inventari!C26</f>
        <v>1.4.2</v>
      </c>
      <c r="C3" s="61" t="str">
        <f>Inventari!D26</f>
        <v>Concertació o modificació d'operacions de crèdit a llarg termini</v>
      </c>
    </row>
    <row r="5" spans="1:5" ht="18.95" customHeight="1">
      <c r="A5" s="70" t="s">
        <v>234</v>
      </c>
      <c r="B5" s="62" t="s">
        <v>235</v>
      </c>
      <c r="C5" s="55" t="s">
        <v>236</v>
      </c>
    </row>
    <row r="6" spans="1:5" ht="66.75" customHeight="1">
      <c r="A6" s="46" t="s">
        <v>237</v>
      </c>
      <c r="B6" s="726" t="str">
        <f>Inventari!E26</f>
        <v>Art. 52.2 RDLeg 2/2004
Art. 4.1.b).3 RD 128/2018</v>
      </c>
      <c r="C6" s="47" t="str">
        <f>Inventari!F26</f>
        <v>La concertació o modificació de qualsevol operació de crèdit haurà d'acordar-se previ informe de la intervenció en el qual s'analitzarà, especialment, la capacitat de l'entitat local per fer front, en el temps, a les obligacions que d'aquelles es derivin per aquesta.</v>
      </c>
    </row>
    <row r="7" spans="1:5" ht="20.25" customHeight="1">
      <c r="A7" s="69"/>
      <c r="B7" s="113"/>
      <c r="C7" s="36"/>
    </row>
    <row r="8" spans="1:5" ht="19.5" customHeight="1">
      <c r="A8" s="70" t="s">
        <v>238</v>
      </c>
      <c r="B8" s="62" t="s">
        <v>235</v>
      </c>
      <c r="C8" s="71" t="str">
        <f>'1.1.1'!C8</f>
        <v>Aspectes a revisar</v>
      </c>
    </row>
    <row r="9" spans="1:5" ht="38.25">
      <c r="A9" s="73" t="s">
        <v>240</v>
      </c>
      <c r="B9" s="686" t="s">
        <v>1009</v>
      </c>
      <c r="C9" s="686" t="s">
        <v>1037</v>
      </c>
    </row>
    <row r="10" spans="1:5" ht="38.25">
      <c r="A10" s="32" t="s">
        <v>243</v>
      </c>
      <c r="B10" s="680" t="s">
        <v>1009</v>
      </c>
      <c r="C10" s="668" t="s">
        <v>1038</v>
      </c>
    </row>
    <row r="11" spans="1:5" ht="25.5">
      <c r="A11" s="32" t="s">
        <v>245</v>
      </c>
      <c r="B11" s="680" t="s">
        <v>249</v>
      </c>
      <c r="C11" s="680" t="s">
        <v>397</v>
      </c>
    </row>
    <row r="12" spans="1:5" ht="63.75">
      <c r="A12" s="32" t="s">
        <v>248</v>
      </c>
      <c r="B12" s="668" t="s">
        <v>1039</v>
      </c>
      <c r="C12" s="668" t="s">
        <v>1013</v>
      </c>
    </row>
    <row r="13" spans="1:5" ht="102">
      <c r="A13" s="32" t="s">
        <v>251</v>
      </c>
      <c r="B13" s="107" t="s">
        <v>1040</v>
      </c>
      <c r="C13" s="108" t="s">
        <v>1041</v>
      </c>
      <c r="D13" s="733" t="str">
        <f>'1.1.1'!D25</f>
        <v xml:space="preserve">(*) EXCEL PER AL CÀLCUL
</v>
      </c>
      <c r="E13" s="63"/>
    </row>
    <row r="14" spans="1:5" ht="89.25">
      <c r="A14" s="32" t="s">
        <v>254</v>
      </c>
      <c r="B14" s="680" t="s">
        <v>1042</v>
      </c>
      <c r="C14" s="37" t="s">
        <v>1043</v>
      </c>
      <c r="D14" s="635"/>
    </row>
    <row r="15" spans="1:5" ht="38.25">
      <c r="A15" s="32" t="s">
        <v>257</v>
      </c>
      <c r="B15" s="680" t="s">
        <v>1044</v>
      </c>
      <c r="C15" s="37" t="s">
        <v>1045</v>
      </c>
      <c r="D15" s="734"/>
      <c r="E15" s="732"/>
    </row>
    <row r="16" spans="1:5" ht="37.5" customHeight="1">
      <c r="A16" s="32" t="s">
        <v>260</v>
      </c>
      <c r="B16" s="680" t="s">
        <v>1014</v>
      </c>
      <c r="C16" s="37" t="s">
        <v>1046</v>
      </c>
    </row>
    <row r="17" spans="1:5" ht="63.75">
      <c r="A17" s="32" t="s">
        <v>263</v>
      </c>
      <c r="B17" s="735" t="s">
        <v>1047</v>
      </c>
      <c r="C17" s="38" t="s">
        <v>1048</v>
      </c>
      <c r="D17" s="1226"/>
      <c r="E17" s="1226"/>
    </row>
    <row r="18" spans="1:5">
      <c r="A18" s="51" t="s">
        <v>332</v>
      </c>
      <c r="B18" s="62" t="s">
        <v>235</v>
      </c>
      <c r="C18" s="71" t="s">
        <v>333</v>
      </c>
      <c r="D18" s="48"/>
    </row>
    <row r="19" spans="1:5">
      <c r="A19" s="626" t="s">
        <v>334</v>
      </c>
      <c r="B19" s="37"/>
      <c r="C19" s="37" t="s">
        <v>335</v>
      </c>
      <c r="D19" s="48"/>
    </row>
    <row r="20" spans="1:5">
      <c r="A20" s="51" t="s">
        <v>336</v>
      </c>
      <c r="B20" s="62" t="s">
        <v>235</v>
      </c>
      <c r="C20" s="71" t="s">
        <v>337</v>
      </c>
      <c r="D20" s="48"/>
    </row>
    <row r="21" spans="1:5" ht="25.5">
      <c r="A21" s="14" t="s">
        <v>338</v>
      </c>
      <c r="B21" s="686" t="s">
        <v>1049</v>
      </c>
      <c r="C21" s="33" t="s">
        <v>1050</v>
      </c>
      <c r="D21" s="640"/>
    </row>
    <row r="22" spans="1:5" ht="25.5">
      <c r="A22" s="15" t="s">
        <v>341</v>
      </c>
      <c r="B22" s="680" t="s">
        <v>1031</v>
      </c>
      <c r="C22" s="37" t="s">
        <v>1032</v>
      </c>
      <c r="D22" s="48"/>
    </row>
    <row r="23" spans="1:5" ht="38.25">
      <c r="A23" s="15" t="s">
        <v>344</v>
      </c>
      <c r="B23" s="680" t="s">
        <v>1051</v>
      </c>
      <c r="C23" s="37" t="s">
        <v>1052</v>
      </c>
      <c r="D23" s="732"/>
    </row>
    <row r="24" spans="1:5" ht="25.5">
      <c r="A24" s="15" t="s">
        <v>822</v>
      </c>
      <c r="B24" s="680" t="s">
        <v>1053</v>
      </c>
      <c r="C24" s="37" t="s">
        <v>1054</v>
      </c>
      <c r="D24" s="48"/>
    </row>
    <row r="25" spans="1:5" ht="25.5">
      <c r="A25" s="15" t="s">
        <v>1033</v>
      </c>
      <c r="B25" s="680" t="s">
        <v>1029</v>
      </c>
      <c r="C25" s="37" t="s">
        <v>1055</v>
      </c>
      <c r="D25" s="48"/>
    </row>
    <row r="26" spans="1:5">
      <c r="A26" s="51" t="s">
        <v>1036</v>
      </c>
      <c r="B26" s="62" t="s">
        <v>235</v>
      </c>
      <c r="C26" s="71" t="s">
        <v>348</v>
      </c>
      <c r="D26" s="48"/>
    </row>
    <row r="27" spans="1:5">
      <c r="A27" s="664" t="s">
        <v>349</v>
      </c>
      <c r="B27" s="38"/>
      <c r="C27" s="42" t="s">
        <v>335</v>
      </c>
      <c r="D27" s="48"/>
    </row>
    <row r="28" spans="1:5">
      <c r="D28" s="48"/>
    </row>
  </sheetData>
  <mergeCells count="1">
    <mergeCell ref="D17:E17"/>
  </mergeCells>
  <pageMargins left="0.39370078740157483" right="0.39370078740157483" top="0.39370078740157483" bottom="0.39370078740157483" header="0.39370078740157483" footer="0.39370078740157483"/>
  <pageSetup paperSize="9" scale="8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32"/>
  <sheetViews>
    <sheetView view="pageBreakPreview" zoomScaleNormal="90" zoomScaleSheetLayoutView="10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4" width="16" style="50" customWidth="1"/>
    <col min="5" max="16384" width="11.42578125" style="50"/>
  </cols>
  <sheetData>
    <row r="1" spans="1:4">
      <c r="A1" s="80" t="s">
        <v>231</v>
      </c>
      <c r="B1" s="81" t="str">
        <f>Inventari!A1</f>
        <v>1.</v>
      </c>
      <c r="C1" s="100" t="str">
        <f>Inventari!B1</f>
        <v>Control permanent no planificable</v>
      </c>
    </row>
    <row r="2" spans="1:4">
      <c r="A2" s="83" t="s">
        <v>232</v>
      </c>
      <c r="B2" s="29" t="str">
        <f>Inventari!B2</f>
        <v>1.1</v>
      </c>
      <c r="C2" s="101" t="str">
        <f>Inventari!C2</f>
        <v>Pressupost</v>
      </c>
    </row>
    <row r="3" spans="1:4">
      <c r="A3" s="75" t="s">
        <v>233</v>
      </c>
      <c r="B3" s="67" t="str">
        <f>Inventari!C4</f>
        <v>1.1.2</v>
      </c>
      <c r="C3" s="91" t="str">
        <f>Inventari!D4</f>
        <v>Pressupost ens dependents (organismes autònoms i/o consorcis)</v>
      </c>
    </row>
    <row r="4" spans="1:4">
      <c r="A4" s="74"/>
      <c r="C4" s="622"/>
    </row>
    <row r="5" spans="1:4">
      <c r="A5" s="51" t="s">
        <v>234</v>
      </c>
      <c r="B5" s="11" t="s">
        <v>235</v>
      </c>
      <c r="C5" s="11" t="s">
        <v>236</v>
      </c>
    </row>
    <row r="6" spans="1:4" ht="25.5">
      <c r="A6" s="54" t="s">
        <v>237</v>
      </c>
      <c r="B6" s="98" t="str">
        <f>Inventari!E4</f>
        <v>Art. 4.1.b).2 RD 128/2018</v>
      </c>
      <c r="C6" s="98" t="str">
        <f>Inventari!F4</f>
        <v>L'exercici del control financer inclourà, en tot cas, les actuacions de control atribuïdes en l'ordenament jurídic a la intervenció, com ara: L'informe dels projectes de pressupostos i dels expedients de modificació d'aquests.</v>
      </c>
    </row>
    <row r="7" spans="1:4">
      <c r="A7" s="23"/>
      <c r="B7" s="6"/>
      <c r="C7" s="623"/>
    </row>
    <row r="8" spans="1:4">
      <c r="A8" s="51" t="s">
        <v>238</v>
      </c>
      <c r="B8" s="11" t="s">
        <v>235</v>
      </c>
      <c r="C8" s="99" t="str">
        <f>'1.1.1'!C8</f>
        <v>Aspectes a revisar</v>
      </c>
    </row>
    <row r="9" spans="1:4" ht="38.25">
      <c r="A9" s="624" t="s">
        <v>240</v>
      </c>
      <c r="B9" s="33" t="s">
        <v>241</v>
      </c>
      <c r="C9" s="33" t="s">
        <v>395</v>
      </c>
    </row>
    <row r="10" spans="1:4" ht="38.25">
      <c r="A10" s="626" t="s">
        <v>243</v>
      </c>
      <c r="B10" s="37" t="s">
        <v>246</v>
      </c>
      <c r="C10" s="37" t="s">
        <v>396</v>
      </c>
    </row>
    <row r="11" spans="1:4" s="8" customFormat="1" ht="25.5">
      <c r="A11" s="626" t="s">
        <v>245</v>
      </c>
      <c r="B11" s="37" t="s">
        <v>249</v>
      </c>
      <c r="C11" s="644" t="s">
        <v>397</v>
      </c>
      <c r="D11" s="52"/>
    </row>
    <row r="12" spans="1:4" s="8" customFormat="1" ht="51">
      <c r="A12" s="626" t="s">
        <v>248</v>
      </c>
      <c r="B12" s="37" t="s">
        <v>255</v>
      </c>
      <c r="C12" s="37" t="s">
        <v>398</v>
      </c>
    </row>
    <row r="13" spans="1:4" s="8" customFormat="1" ht="73.5" customHeight="1">
      <c r="A13" s="626" t="s">
        <v>251</v>
      </c>
      <c r="B13" s="630" t="s">
        <v>258</v>
      </c>
      <c r="C13" s="630" t="s">
        <v>399</v>
      </c>
    </row>
    <row r="14" spans="1:4" s="8" customFormat="1" ht="38.25">
      <c r="A14" s="626" t="s">
        <v>254</v>
      </c>
      <c r="B14" s="630" t="s">
        <v>261</v>
      </c>
      <c r="C14" s="630" t="s">
        <v>400</v>
      </c>
    </row>
    <row r="15" spans="1:4" s="8" customFormat="1" ht="51">
      <c r="A15" s="626" t="s">
        <v>257</v>
      </c>
      <c r="B15" s="37" t="s">
        <v>264</v>
      </c>
      <c r="C15" s="37" t="s">
        <v>401</v>
      </c>
    </row>
    <row r="16" spans="1:4" s="8" customFormat="1" ht="38.25">
      <c r="A16" s="626" t="s">
        <v>260</v>
      </c>
      <c r="B16" s="37" t="s">
        <v>267</v>
      </c>
      <c r="C16" s="37" t="s">
        <v>268</v>
      </c>
    </row>
    <row r="17" spans="1:3" s="8" customFormat="1" ht="25.5">
      <c r="A17" s="626" t="s">
        <v>263</v>
      </c>
      <c r="B17" s="37" t="s">
        <v>270</v>
      </c>
      <c r="C17" s="37" t="s">
        <v>271</v>
      </c>
    </row>
    <row r="18" spans="1:3" s="8" customFormat="1" ht="51">
      <c r="A18" s="626" t="s">
        <v>266</v>
      </c>
      <c r="B18" s="37" t="s">
        <v>273</v>
      </c>
      <c r="C18" s="37" t="s">
        <v>402</v>
      </c>
    </row>
    <row r="19" spans="1:3" s="8" customFormat="1" ht="76.5">
      <c r="A19" s="626" t="s">
        <v>269</v>
      </c>
      <c r="B19" s="37" t="s">
        <v>295</v>
      </c>
      <c r="C19" s="37" t="s">
        <v>296</v>
      </c>
    </row>
    <row r="20" spans="1:3" s="8" customFormat="1" ht="63.75">
      <c r="A20" s="626" t="s">
        <v>272</v>
      </c>
      <c r="B20" s="37" t="s">
        <v>403</v>
      </c>
      <c r="C20" s="37" t="s">
        <v>299</v>
      </c>
    </row>
    <row r="21" spans="1:3" s="7" customFormat="1" ht="63.75">
      <c r="A21" s="626" t="s">
        <v>275</v>
      </c>
      <c r="B21" s="37" t="s">
        <v>301</v>
      </c>
      <c r="C21" s="37" t="s">
        <v>302</v>
      </c>
    </row>
    <row r="22" spans="1:3" s="7" customFormat="1" ht="25.5">
      <c r="A22" s="626" t="s">
        <v>278</v>
      </c>
      <c r="B22" s="37" t="s">
        <v>304</v>
      </c>
      <c r="C22" s="37" t="s">
        <v>305</v>
      </c>
    </row>
    <row r="23" spans="1:3" s="8" customFormat="1" ht="71.25" customHeight="1">
      <c r="A23" s="626" t="s">
        <v>281</v>
      </c>
      <c r="B23" s="37" t="s">
        <v>307</v>
      </c>
      <c r="C23" s="37" t="s">
        <v>308</v>
      </c>
    </row>
    <row r="24" spans="1:3" s="7" customFormat="1" ht="51">
      <c r="A24" s="626" t="s">
        <v>284</v>
      </c>
      <c r="B24" s="37" t="s">
        <v>310</v>
      </c>
      <c r="C24" s="37" t="s">
        <v>311</v>
      </c>
    </row>
    <row r="25" spans="1:3" s="7" customFormat="1" ht="51">
      <c r="A25" s="626" t="s">
        <v>287</v>
      </c>
      <c r="B25" s="37" t="s">
        <v>310</v>
      </c>
      <c r="C25" s="37" t="s">
        <v>404</v>
      </c>
    </row>
    <row r="26" spans="1:3" s="7" customFormat="1" ht="51">
      <c r="A26" s="626" t="s">
        <v>291</v>
      </c>
      <c r="B26" s="37" t="s">
        <v>315</v>
      </c>
      <c r="C26" s="37" t="s">
        <v>316</v>
      </c>
    </row>
    <row r="27" spans="1:3">
      <c r="A27" s="51" t="s">
        <v>332</v>
      </c>
      <c r="B27" s="62" t="s">
        <v>235</v>
      </c>
      <c r="C27" s="71" t="s">
        <v>333</v>
      </c>
    </row>
    <row r="28" spans="1:3">
      <c r="A28" s="626" t="s">
        <v>334</v>
      </c>
      <c r="B28" s="37"/>
      <c r="C28" s="37" t="s">
        <v>335</v>
      </c>
    </row>
    <row r="29" spans="1:3">
      <c r="A29" s="51" t="s">
        <v>336</v>
      </c>
      <c r="B29" s="62" t="s">
        <v>235</v>
      </c>
      <c r="C29" s="71" t="s">
        <v>337</v>
      </c>
    </row>
    <row r="30" spans="1:3">
      <c r="A30" s="626" t="s">
        <v>338</v>
      </c>
      <c r="B30" s="37"/>
      <c r="C30" s="37" t="s">
        <v>335</v>
      </c>
    </row>
    <row r="31" spans="1:3">
      <c r="A31" s="51" t="s">
        <v>347</v>
      </c>
      <c r="B31" s="62" t="s">
        <v>235</v>
      </c>
      <c r="C31" s="97" t="s">
        <v>348</v>
      </c>
    </row>
    <row r="32" spans="1:3">
      <c r="A32" s="664" t="s">
        <v>349</v>
      </c>
      <c r="B32" s="38"/>
      <c r="C32" s="42" t="s">
        <v>335</v>
      </c>
    </row>
  </sheetData>
  <pageMargins left="0.39370078740157483" right="0.39370078740157483" top="0.39370078740157483" bottom="0.39370078740157483" header="0.39370078740157483" footer="0.39370078740157483"/>
  <pageSetup paperSize="9" scale="99" fitToHeight="6"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2:J101"/>
  <sheetViews>
    <sheetView showGridLines="0" view="pageBreakPreview" zoomScaleNormal="100" zoomScaleSheetLayoutView="100" workbookViewId="0">
      <selection activeCell="B37" sqref="B37"/>
    </sheetView>
  </sheetViews>
  <sheetFormatPr defaultColWidth="11.42578125" defaultRowHeight="12"/>
  <cols>
    <col min="1" max="1" width="4.140625" style="116" customWidth="1"/>
    <col min="2" max="2" width="40.7109375" style="115" customWidth="1"/>
    <col min="3" max="10" width="16.7109375" style="116" customWidth="1"/>
    <col min="11" max="11" width="4.7109375" style="116" customWidth="1"/>
    <col min="12" max="16384" width="11.42578125" style="116"/>
  </cols>
  <sheetData>
    <row r="2" spans="1:10" s="158" customFormat="1" ht="20.25" customHeight="1">
      <c r="B2" s="1227" t="s">
        <v>1056</v>
      </c>
      <c r="C2" s="1227"/>
      <c r="D2" s="1227"/>
      <c r="E2" s="1227"/>
      <c r="F2" s="1227"/>
      <c r="G2" s="1227"/>
      <c r="H2" s="1227"/>
      <c r="I2" s="1227"/>
      <c r="J2" s="1227"/>
    </row>
    <row r="3" spans="1:10" s="159" customFormat="1" ht="20.25">
      <c r="B3" s="861" t="s">
        <v>989</v>
      </c>
      <c r="C3" s="861"/>
      <c r="D3" s="861"/>
      <c r="E3" s="861"/>
      <c r="F3" s="861"/>
      <c r="G3" s="861"/>
      <c r="H3" s="861"/>
      <c r="I3" s="861"/>
      <c r="J3" s="861"/>
    </row>
    <row r="4" spans="1:10" s="147" customFormat="1" ht="12.75">
      <c r="B4" s="767"/>
      <c r="C4" s="767"/>
      <c r="D4" s="767"/>
      <c r="E4" s="767"/>
      <c r="F4" s="767"/>
      <c r="G4" s="767"/>
      <c r="H4" s="767"/>
      <c r="I4" s="767"/>
      <c r="J4" s="767"/>
    </row>
    <row r="5" spans="1:10" s="147" customFormat="1" ht="13.5" thickBot="1">
      <c r="A5" s="768"/>
      <c r="B5" s="768"/>
      <c r="C5" s="768"/>
      <c r="D5" s="768"/>
      <c r="E5" s="768"/>
      <c r="F5" s="768"/>
      <c r="G5" s="768"/>
      <c r="H5" s="768"/>
      <c r="I5" s="768"/>
      <c r="J5" s="768"/>
    </row>
    <row r="6" spans="1:10" ht="26.25" thickBot="1">
      <c r="B6" s="851" t="s">
        <v>352</v>
      </c>
      <c r="C6" s="852"/>
      <c r="D6" s="571" t="s">
        <v>353</v>
      </c>
    </row>
    <row r="7" spans="1:10" ht="12.75">
      <c r="B7" s="853" t="s">
        <v>455</v>
      </c>
      <c r="C7" s="854"/>
      <c r="D7" s="661" t="s">
        <v>355</v>
      </c>
    </row>
    <row r="8" spans="1:10" ht="12.75">
      <c r="B8" s="855" t="s">
        <v>356</v>
      </c>
      <c r="C8" s="856"/>
      <c r="D8" s="662" t="s">
        <v>355</v>
      </c>
    </row>
    <row r="9" spans="1:10" ht="12.75">
      <c r="B9" s="855" t="s">
        <v>357</v>
      </c>
      <c r="C9" s="856"/>
      <c r="D9" s="662" t="s">
        <v>355</v>
      </c>
    </row>
    <row r="10" spans="1:10" ht="12.75">
      <c r="B10" s="855" t="s">
        <v>358</v>
      </c>
      <c r="C10" s="856"/>
      <c r="D10" s="662" t="s">
        <v>355</v>
      </c>
    </row>
    <row r="11" spans="1:10" ht="12.75">
      <c r="B11" s="855" t="s">
        <v>359</v>
      </c>
      <c r="C11" s="856"/>
      <c r="D11" s="662" t="s">
        <v>360</v>
      </c>
    </row>
    <row r="12" spans="1:10" ht="12.75">
      <c r="B12" s="855" t="s">
        <v>361</v>
      </c>
      <c r="C12" s="856"/>
      <c r="D12" s="662" t="s">
        <v>360</v>
      </c>
    </row>
    <row r="13" spans="1:10" ht="13.5" thickBot="1">
      <c r="B13" s="845" t="s">
        <v>362</v>
      </c>
      <c r="C13" s="846"/>
      <c r="D13" s="663" t="s">
        <v>360</v>
      </c>
    </row>
    <row r="15" spans="1:10" ht="12.75" thickBot="1"/>
    <row r="16" spans="1:10" s="119" customFormat="1" ht="51">
      <c r="B16" s="857" t="s">
        <v>363</v>
      </c>
      <c r="C16" s="117" t="s">
        <v>364</v>
      </c>
      <c r="D16" s="117" t="s">
        <v>365</v>
      </c>
      <c r="E16" s="118" t="s">
        <v>366</v>
      </c>
    </row>
    <row r="17" spans="2:10" s="120" customFormat="1" ht="33.75" customHeight="1" thickBot="1">
      <c r="B17" s="858"/>
      <c r="C17" s="648">
        <f>+J31</f>
        <v>0</v>
      </c>
      <c r="D17" s="648">
        <f>+J48</f>
        <v>0</v>
      </c>
      <c r="E17" s="579">
        <f>IF(D17=0,0,C17/D17)</f>
        <v>0</v>
      </c>
    </row>
    <row r="18" spans="2:10" s="120" customFormat="1" ht="12.75">
      <c r="B18" s="121"/>
    </row>
    <row r="19" spans="2:10" s="120" customFormat="1" ht="12.75">
      <c r="B19" s="121"/>
    </row>
    <row r="20" spans="2:10" s="120" customFormat="1" ht="12.75">
      <c r="B20" s="369" t="s">
        <v>367</v>
      </c>
    </row>
    <row r="21" spans="2:10" s="120" customFormat="1" ht="13.5" thickBot="1">
      <c r="B21" s="121"/>
    </row>
    <row r="22" spans="2:10" s="124" customFormat="1" ht="51.75" thickBot="1">
      <c r="B22" s="576" t="s">
        <v>368</v>
      </c>
      <c r="C22" s="577" t="str">
        <f>+B7</f>
        <v>Nom Entitat local</v>
      </c>
      <c r="D22" s="577" t="str">
        <f>+B8</f>
        <v>Nom Organisme autònom / Consorci adscrit 1</v>
      </c>
      <c r="E22" s="577" t="str">
        <f>+B9</f>
        <v>Nom Organisme autònom / Consorci adscrit 2</v>
      </c>
      <c r="F22" s="577" t="str">
        <f>+B10</f>
        <v>Nom Organisme autònom / Consorci adscrit 3</v>
      </c>
      <c r="G22" s="577" t="str">
        <f>+B11</f>
        <v>Nom EPE / Societat municipal / Fundació 1</v>
      </c>
      <c r="H22" s="577" t="str">
        <f>+B12</f>
        <v>Nom EPE / Societat municipal / Fundació 2</v>
      </c>
      <c r="I22" s="577" t="str">
        <f>+B13</f>
        <v>Nom EPE / Societat municipal / Fundació 3</v>
      </c>
      <c r="J22" s="578" t="s">
        <v>369</v>
      </c>
    </row>
    <row r="23" spans="2:10" s="120" customFormat="1" ht="12.75">
      <c r="B23" s="373" t="s">
        <v>370</v>
      </c>
      <c r="C23" s="374">
        <f t="shared" ref="C23:I23" si="0">SUM(C24:C26)</f>
        <v>0</v>
      </c>
      <c r="D23" s="374">
        <f t="shared" si="0"/>
        <v>0</v>
      </c>
      <c r="E23" s="374">
        <f t="shared" si="0"/>
        <v>0</v>
      </c>
      <c r="F23" s="374">
        <f t="shared" si="0"/>
        <v>0</v>
      </c>
      <c r="G23" s="374">
        <f t="shared" si="0"/>
        <v>0</v>
      </c>
      <c r="H23" s="374">
        <f t="shared" si="0"/>
        <v>0</v>
      </c>
      <c r="I23" s="374">
        <f t="shared" si="0"/>
        <v>0</v>
      </c>
      <c r="J23" s="649">
        <f t="shared" ref="J23:J30" si="1">SUM(C23:I23)</f>
        <v>0</v>
      </c>
    </row>
    <row r="24" spans="2:10" s="125" customFormat="1" ht="12.75">
      <c r="B24" s="375" t="s">
        <v>371</v>
      </c>
      <c r="C24" s="381"/>
      <c r="D24" s="381"/>
      <c r="E24" s="381"/>
      <c r="F24" s="381"/>
      <c r="G24" s="381"/>
      <c r="H24" s="381"/>
      <c r="I24" s="381"/>
      <c r="J24" s="650">
        <f t="shared" si="1"/>
        <v>0</v>
      </c>
    </row>
    <row r="25" spans="2:10" s="125" customFormat="1" ht="12.75">
      <c r="B25" s="375" t="s">
        <v>372</v>
      </c>
      <c r="C25" s="381"/>
      <c r="D25" s="381"/>
      <c r="E25" s="381"/>
      <c r="F25" s="381"/>
      <c r="G25" s="381"/>
      <c r="H25" s="381"/>
      <c r="I25" s="381"/>
      <c r="J25" s="650">
        <f t="shared" si="1"/>
        <v>0</v>
      </c>
    </row>
    <row r="26" spans="2:10" s="125" customFormat="1" ht="12.75">
      <c r="B26" s="376" t="s">
        <v>373</v>
      </c>
      <c r="C26" s="382"/>
      <c r="D26" s="382"/>
      <c r="E26" s="382"/>
      <c r="F26" s="382"/>
      <c r="G26" s="382"/>
      <c r="H26" s="382"/>
      <c r="I26" s="382"/>
      <c r="J26" s="651">
        <f t="shared" si="1"/>
        <v>0</v>
      </c>
    </row>
    <row r="27" spans="2:10" s="120" customFormat="1" ht="25.5">
      <c r="B27" s="126" t="s">
        <v>374</v>
      </c>
      <c r="C27" s="525"/>
      <c r="D27" s="525"/>
      <c r="E27" s="525"/>
      <c r="F27" s="525"/>
      <c r="G27" s="525"/>
      <c r="H27" s="525"/>
      <c r="I27" s="525"/>
      <c r="J27" s="652">
        <f t="shared" si="1"/>
        <v>0</v>
      </c>
    </row>
    <row r="28" spans="2:10" s="120" customFormat="1" ht="12.75">
      <c r="B28" s="573" t="s">
        <v>375</v>
      </c>
      <c r="C28" s="521">
        <f>+C29-C30</f>
        <v>0</v>
      </c>
      <c r="D28" s="521">
        <f t="shared" ref="D28:I28" si="2">+D29-D30</f>
        <v>0</v>
      </c>
      <c r="E28" s="521">
        <f t="shared" si="2"/>
        <v>0</v>
      </c>
      <c r="F28" s="521">
        <f t="shared" si="2"/>
        <v>0</v>
      </c>
      <c r="G28" s="521">
        <f t="shared" si="2"/>
        <v>0</v>
      </c>
      <c r="H28" s="521">
        <f t="shared" si="2"/>
        <v>0</v>
      </c>
      <c r="I28" s="521">
        <f t="shared" si="2"/>
        <v>0</v>
      </c>
      <c r="J28" s="766">
        <f t="shared" si="1"/>
        <v>0</v>
      </c>
    </row>
    <row r="29" spans="2:10" s="120" customFormat="1" ht="12.75">
      <c r="B29" s="574" t="s">
        <v>376</v>
      </c>
      <c r="C29" s="526"/>
      <c r="D29" s="526"/>
      <c r="E29" s="526"/>
      <c r="F29" s="526"/>
      <c r="G29" s="526"/>
      <c r="H29" s="526"/>
      <c r="I29" s="526"/>
      <c r="J29" s="650">
        <f t="shared" si="1"/>
        <v>0</v>
      </c>
    </row>
    <row r="30" spans="2:10" s="120" customFormat="1" ht="24.75" thickBot="1">
      <c r="B30" s="575" t="s">
        <v>377</v>
      </c>
      <c r="C30" s="527"/>
      <c r="D30" s="527"/>
      <c r="E30" s="527"/>
      <c r="F30" s="527"/>
      <c r="G30" s="527"/>
      <c r="H30" s="527"/>
      <c r="I30" s="527"/>
      <c r="J30" s="653">
        <f t="shared" si="1"/>
        <v>0</v>
      </c>
    </row>
    <row r="31" spans="2:10" s="120" customFormat="1" ht="13.5" thickBot="1">
      <c r="B31" s="127" t="s">
        <v>369</v>
      </c>
      <c r="C31" s="128">
        <f>+C23+C27+C28</f>
        <v>0</v>
      </c>
      <c r="D31" s="128">
        <f t="shared" ref="D31:J31" si="3">+D23+D27+D28</f>
        <v>0</v>
      </c>
      <c r="E31" s="128">
        <f t="shared" si="3"/>
        <v>0</v>
      </c>
      <c r="F31" s="128">
        <f t="shared" si="3"/>
        <v>0</v>
      </c>
      <c r="G31" s="128">
        <f t="shared" si="3"/>
        <v>0</v>
      </c>
      <c r="H31" s="128">
        <f t="shared" si="3"/>
        <v>0</v>
      </c>
      <c r="I31" s="128">
        <f t="shared" si="3"/>
        <v>0</v>
      </c>
      <c r="J31" s="128">
        <f t="shared" si="3"/>
        <v>0</v>
      </c>
    </row>
    <row r="32" spans="2:10" s="120" customFormat="1" ht="12.75">
      <c r="B32" s="121"/>
    </row>
    <row r="33" spans="2:10" s="120" customFormat="1" ht="12.75">
      <c r="B33" s="121"/>
    </row>
    <row r="34" spans="2:10" s="120" customFormat="1" ht="12.75">
      <c r="B34" s="370" t="s">
        <v>378</v>
      </c>
    </row>
    <row r="35" spans="2:10" s="120" customFormat="1" ht="13.5" thickBot="1">
      <c r="B35" s="121"/>
    </row>
    <row r="36" spans="2:10" s="120" customFormat="1" ht="51.75" thickBot="1">
      <c r="B36" s="576" t="s">
        <v>368</v>
      </c>
      <c r="C36" s="577" t="str">
        <f t="shared" ref="C36:I36" si="4">+C22</f>
        <v>Nom Entitat local</v>
      </c>
      <c r="D36" s="577" t="str">
        <f t="shared" si="4"/>
        <v>Nom Organisme autònom / Consorci adscrit 1</v>
      </c>
      <c r="E36" s="577" t="str">
        <f t="shared" si="4"/>
        <v>Nom Organisme autònom / Consorci adscrit 2</v>
      </c>
      <c r="F36" s="577" t="str">
        <f t="shared" si="4"/>
        <v>Nom Organisme autònom / Consorci adscrit 3</v>
      </c>
      <c r="G36" s="577" t="str">
        <f t="shared" si="4"/>
        <v>Nom EPE / Societat municipal / Fundació 1</v>
      </c>
      <c r="H36" s="577" t="str">
        <f t="shared" si="4"/>
        <v>Nom EPE / Societat municipal / Fundació 2</v>
      </c>
      <c r="I36" s="577" t="str">
        <f t="shared" si="4"/>
        <v>Nom EPE / Societat municipal / Fundació 3</v>
      </c>
      <c r="J36" s="578" t="s">
        <v>369</v>
      </c>
    </row>
    <row r="37" spans="2:10" s="120" customFormat="1" ht="12.75">
      <c r="B37" s="130" t="s">
        <v>379</v>
      </c>
      <c r="C37" s="528"/>
      <c r="D37" s="528"/>
      <c r="E37" s="528"/>
      <c r="F37" s="528"/>
      <c r="G37" s="559"/>
      <c r="H37" s="559"/>
      <c r="I37" s="559"/>
      <c r="J37" s="657">
        <f t="shared" ref="J37:J47" si="5">SUM(C37:I37)</f>
        <v>0</v>
      </c>
    </row>
    <row r="38" spans="2:10" s="120" customFormat="1" ht="25.5">
      <c r="B38" s="377" t="s">
        <v>380</v>
      </c>
      <c r="C38" s="378">
        <f>SUM(C39:C41)</f>
        <v>0</v>
      </c>
      <c r="D38" s="378">
        <f>SUM(D39:D41)</f>
        <v>0</v>
      </c>
      <c r="E38" s="378">
        <f>SUM(E39:E41)</f>
        <v>0</v>
      </c>
      <c r="F38" s="378">
        <f>SUM(F39:F41)</f>
        <v>0</v>
      </c>
      <c r="G38" s="560"/>
      <c r="H38" s="560"/>
      <c r="I38" s="560"/>
      <c r="J38" s="654">
        <f t="shared" si="5"/>
        <v>0</v>
      </c>
    </row>
    <row r="39" spans="2:10" s="125" customFormat="1" ht="12.75">
      <c r="B39" s="375" t="s">
        <v>381</v>
      </c>
      <c r="C39" s="381"/>
      <c r="D39" s="381"/>
      <c r="E39" s="381"/>
      <c r="F39" s="381"/>
      <c r="G39" s="561"/>
      <c r="H39" s="561"/>
      <c r="I39" s="561"/>
      <c r="J39" s="650">
        <f t="shared" si="5"/>
        <v>0</v>
      </c>
    </row>
    <row r="40" spans="2:10" s="125" customFormat="1" ht="25.5">
      <c r="B40" s="375" t="s">
        <v>382</v>
      </c>
      <c r="C40" s="381"/>
      <c r="D40" s="381"/>
      <c r="E40" s="381"/>
      <c r="F40" s="381"/>
      <c r="G40" s="561"/>
      <c r="H40" s="561"/>
      <c r="I40" s="561"/>
      <c r="J40" s="650">
        <f t="shared" si="5"/>
        <v>0</v>
      </c>
    </row>
    <row r="41" spans="2:10" s="125" customFormat="1" ht="12.75">
      <c r="B41" s="376" t="s">
        <v>383</v>
      </c>
      <c r="C41" s="382"/>
      <c r="D41" s="382"/>
      <c r="E41" s="382"/>
      <c r="F41" s="382"/>
      <c r="G41" s="562"/>
      <c r="H41" s="562"/>
      <c r="I41" s="562"/>
      <c r="J41" s="651">
        <f t="shared" si="5"/>
        <v>0</v>
      </c>
    </row>
    <row r="42" spans="2:10" s="120" customFormat="1" ht="12.75">
      <c r="B42" s="377" t="s">
        <v>384</v>
      </c>
      <c r="C42" s="560"/>
      <c r="D42" s="560"/>
      <c r="E42" s="560"/>
      <c r="F42" s="560"/>
      <c r="G42" s="378">
        <f>SUM(G43:G46)</f>
        <v>0</v>
      </c>
      <c r="H42" s="379">
        <f>SUM(H43:H46)</f>
        <v>0</v>
      </c>
      <c r="I42" s="378">
        <f>SUM(I43:I46)</f>
        <v>0</v>
      </c>
      <c r="J42" s="654">
        <f t="shared" si="5"/>
        <v>0</v>
      </c>
    </row>
    <row r="43" spans="2:10" s="125" customFormat="1" ht="12.75">
      <c r="B43" s="375" t="s">
        <v>385</v>
      </c>
      <c r="C43" s="561"/>
      <c r="D43" s="561"/>
      <c r="E43" s="561"/>
      <c r="F43" s="561"/>
      <c r="G43" s="381"/>
      <c r="H43" s="381"/>
      <c r="I43" s="381"/>
      <c r="J43" s="650">
        <f t="shared" si="5"/>
        <v>0</v>
      </c>
    </row>
    <row r="44" spans="2:10" s="125" customFormat="1" ht="25.5">
      <c r="B44" s="375" t="s">
        <v>386</v>
      </c>
      <c r="C44" s="561"/>
      <c r="D44" s="561"/>
      <c r="E44" s="561"/>
      <c r="F44" s="561"/>
      <c r="G44" s="381"/>
      <c r="H44" s="381"/>
      <c r="I44" s="381"/>
      <c r="J44" s="650">
        <f t="shared" si="5"/>
        <v>0</v>
      </c>
    </row>
    <row r="45" spans="2:10" s="125" customFormat="1" ht="12.75">
      <c r="B45" s="375" t="s">
        <v>387</v>
      </c>
      <c r="C45" s="561"/>
      <c r="D45" s="561"/>
      <c r="E45" s="561"/>
      <c r="F45" s="561"/>
      <c r="G45" s="381"/>
      <c r="H45" s="381"/>
      <c r="I45" s="381"/>
      <c r="J45" s="650">
        <f t="shared" si="5"/>
        <v>0</v>
      </c>
    </row>
    <row r="46" spans="2:10" s="125" customFormat="1" ht="12.75">
      <c r="B46" s="376" t="s">
        <v>388</v>
      </c>
      <c r="C46" s="562"/>
      <c r="D46" s="562"/>
      <c r="E46" s="562"/>
      <c r="F46" s="562"/>
      <c r="G46" s="382"/>
      <c r="H46" s="382"/>
      <c r="I46" s="382"/>
      <c r="J46" s="651">
        <f t="shared" si="5"/>
        <v>0</v>
      </c>
    </row>
    <row r="47" spans="2:10" s="120" customFormat="1" ht="26.25" thickBot="1">
      <c r="B47" s="131" t="s">
        <v>389</v>
      </c>
      <c r="C47" s="133">
        <f>+F58</f>
        <v>0</v>
      </c>
      <c r="D47" s="133">
        <f>+F65</f>
        <v>0</v>
      </c>
      <c r="E47" s="133">
        <f>+F72</f>
        <v>0</v>
      </c>
      <c r="F47" s="133">
        <f>+F79</f>
        <v>0</v>
      </c>
      <c r="G47" s="132">
        <f>+F86</f>
        <v>0</v>
      </c>
      <c r="H47" s="133">
        <f>+F93</f>
        <v>0</v>
      </c>
      <c r="I47" s="132">
        <f>+F100</f>
        <v>0</v>
      </c>
      <c r="J47" s="658">
        <f t="shared" si="5"/>
        <v>0</v>
      </c>
    </row>
    <row r="48" spans="2:10" s="120" customFormat="1" ht="13.5" thickBot="1">
      <c r="B48" s="127" t="s">
        <v>369</v>
      </c>
      <c r="C48" s="128">
        <f>+C37-C38+C42-C47</f>
        <v>0</v>
      </c>
      <c r="D48" s="128">
        <f t="shared" ref="D48:J48" si="6">+D37-D38+D42-D47</f>
        <v>0</v>
      </c>
      <c r="E48" s="128">
        <f t="shared" si="6"/>
        <v>0</v>
      </c>
      <c r="F48" s="128">
        <f t="shared" si="6"/>
        <v>0</v>
      </c>
      <c r="G48" s="128">
        <f t="shared" si="6"/>
        <v>0</v>
      </c>
      <c r="H48" s="128">
        <f t="shared" si="6"/>
        <v>0</v>
      </c>
      <c r="I48" s="128">
        <f t="shared" si="6"/>
        <v>0</v>
      </c>
      <c r="J48" s="129">
        <f t="shared" si="6"/>
        <v>0</v>
      </c>
    </row>
    <row r="49" spans="2:10" s="136" customFormat="1" ht="12.75">
      <c r="B49" s="134"/>
      <c r="C49" s="135"/>
      <c r="D49" s="135"/>
      <c r="E49" s="135"/>
      <c r="F49" s="135"/>
      <c r="G49" s="135"/>
      <c r="H49" s="135"/>
      <c r="I49" s="135"/>
      <c r="J49" s="135"/>
    </row>
    <row r="50" spans="2:10" s="120" customFormat="1" ht="13.5" thickBot="1">
      <c r="B50" s="524" t="s">
        <v>390</v>
      </c>
      <c r="C50" s="168"/>
      <c r="D50" s="138"/>
      <c r="E50" s="138"/>
      <c r="F50" s="138"/>
      <c r="G50" s="140"/>
      <c r="H50" s="140"/>
    </row>
    <row r="51" spans="2:10" s="120" customFormat="1" ht="39" thickBot="1">
      <c r="B51" s="580" t="s">
        <v>391</v>
      </c>
      <c r="C51" s="847" t="s">
        <v>392</v>
      </c>
      <c r="D51" s="848"/>
      <c r="E51" s="849"/>
      <c r="F51" s="558" t="s">
        <v>393</v>
      </c>
      <c r="G51" s="140"/>
      <c r="H51" s="140"/>
    </row>
    <row r="52" spans="2:10" s="120" customFormat="1" ht="12.75">
      <c r="B52" s="583" t="str">
        <f>+B7</f>
        <v>Nom Entitat local</v>
      </c>
      <c r="C52" s="842" t="str">
        <f>+B8</f>
        <v>Nom Organisme autònom / Consorci adscrit 1</v>
      </c>
      <c r="D52" s="843"/>
      <c r="E52" s="844"/>
      <c r="F52" s="543"/>
      <c r="G52" s="140"/>
      <c r="H52" s="140"/>
    </row>
    <row r="53" spans="2:10" s="120" customFormat="1" ht="12.75">
      <c r="B53" s="582"/>
      <c r="C53" s="836" t="str">
        <f>+B9</f>
        <v>Nom Organisme autònom / Consorci adscrit 2</v>
      </c>
      <c r="D53" s="837"/>
      <c r="E53" s="838"/>
      <c r="F53" s="534"/>
      <c r="G53" s="140"/>
      <c r="H53" s="140"/>
    </row>
    <row r="54" spans="2:10" s="120" customFormat="1" ht="12.75">
      <c r="B54" s="582"/>
      <c r="C54" s="836" t="str">
        <f t="shared" ref="C54:C57" si="7">+B10</f>
        <v>Nom Organisme autònom / Consorci adscrit 3</v>
      </c>
      <c r="D54" s="837"/>
      <c r="E54" s="838"/>
      <c r="F54" s="534"/>
      <c r="G54" s="140"/>
      <c r="H54" s="140"/>
    </row>
    <row r="55" spans="2:10" s="120" customFormat="1" ht="12.75">
      <c r="B55" s="582"/>
      <c r="C55" s="836" t="str">
        <f t="shared" si="7"/>
        <v>Nom EPE / Societat municipal / Fundació 1</v>
      </c>
      <c r="D55" s="837"/>
      <c r="E55" s="838"/>
      <c r="F55" s="534"/>
      <c r="G55" s="140"/>
      <c r="H55" s="140"/>
    </row>
    <row r="56" spans="2:10" s="120" customFormat="1" ht="12.75">
      <c r="B56" s="582"/>
      <c r="C56" s="836" t="str">
        <f t="shared" si="7"/>
        <v>Nom EPE / Societat municipal / Fundació 2</v>
      </c>
      <c r="D56" s="837"/>
      <c r="E56" s="838"/>
      <c r="F56" s="534"/>
      <c r="G56" s="140"/>
      <c r="H56" s="140"/>
    </row>
    <row r="57" spans="2:10" s="120" customFormat="1" ht="12.75">
      <c r="B57" s="582"/>
      <c r="C57" s="839" t="str">
        <f t="shared" si="7"/>
        <v>Nom EPE / Societat municipal / Fundació 3</v>
      </c>
      <c r="D57" s="840"/>
      <c r="E57" s="841"/>
      <c r="F57" s="572"/>
      <c r="G57" s="140"/>
      <c r="H57" s="140"/>
    </row>
    <row r="58" spans="2:10" s="120" customFormat="1" ht="13.5" thickBot="1">
      <c r="B58" s="829" t="s">
        <v>394</v>
      </c>
      <c r="C58" s="830"/>
      <c r="D58" s="830"/>
      <c r="E58" s="831"/>
      <c r="F58" s="568">
        <f>SUM(F52:F57)</f>
        <v>0</v>
      </c>
      <c r="G58" s="140"/>
      <c r="H58" s="140"/>
    </row>
    <row r="59" spans="2:10" s="120" customFormat="1" ht="12.75">
      <c r="B59" s="583" t="str">
        <f>+B8</f>
        <v>Nom Organisme autònom / Consorci adscrit 1</v>
      </c>
      <c r="C59" s="842" t="str">
        <f>+B7</f>
        <v>Nom Entitat local</v>
      </c>
      <c r="D59" s="843"/>
      <c r="E59" s="844"/>
      <c r="F59" s="543"/>
      <c r="G59" s="140"/>
      <c r="H59" s="140"/>
    </row>
    <row r="60" spans="2:10" s="120" customFormat="1" ht="12.75">
      <c r="B60" s="582"/>
      <c r="C60" s="836" t="str">
        <f>+B9</f>
        <v>Nom Organisme autònom / Consorci adscrit 2</v>
      </c>
      <c r="D60" s="837"/>
      <c r="E60" s="838"/>
      <c r="F60" s="534"/>
      <c r="G60" s="140"/>
      <c r="H60" s="140"/>
    </row>
    <row r="61" spans="2:10" s="120" customFormat="1" ht="12.75">
      <c r="B61" s="582"/>
      <c r="C61" s="836" t="str">
        <f t="shared" ref="C61:C64" si="8">+B10</f>
        <v>Nom Organisme autònom / Consorci adscrit 3</v>
      </c>
      <c r="D61" s="837"/>
      <c r="E61" s="838"/>
      <c r="F61" s="534"/>
      <c r="G61" s="140"/>
      <c r="H61" s="140"/>
    </row>
    <row r="62" spans="2:10" s="120" customFormat="1" ht="12.75">
      <c r="B62" s="582"/>
      <c r="C62" s="836" t="str">
        <f t="shared" si="8"/>
        <v>Nom EPE / Societat municipal / Fundació 1</v>
      </c>
      <c r="D62" s="837"/>
      <c r="E62" s="838"/>
      <c r="F62" s="534"/>
      <c r="G62" s="140"/>
      <c r="H62" s="140"/>
    </row>
    <row r="63" spans="2:10" s="120" customFormat="1" ht="12.75">
      <c r="B63" s="582"/>
      <c r="C63" s="836" t="str">
        <f t="shared" si="8"/>
        <v>Nom EPE / Societat municipal / Fundació 2</v>
      </c>
      <c r="D63" s="837"/>
      <c r="E63" s="838"/>
      <c r="F63" s="534"/>
      <c r="G63" s="140"/>
      <c r="H63" s="140"/>
    </row>
    <row r="64" spans="2:10" s="120" customFormat="1" ht="12.75">
      <c r="B64" s="582"/>
      <c r="C64" s="839" t="str">
        <f t="shared" si="8"/>
        <v>Nom EPE / Societat municipal / Fundació 3</v>
      </c>
      <c r="D64" s="840"/>
      <c r="E64" s="841"/>
      <c r="F64" s="572"/>
      <c r="G64" s="140"/>
      <c r="H64" s="140"/>
    </row>
    <row r="65" spans="2:8" s="120" customFormat="1" ht="13.5" thickBot="1">
      <c r="B65" s="829" t="s">
        <v>394</v>
      </c>
      <c r="C65" s="830"/>
      <c r="D65" s="830"/>
      <c r="E65" s="831"/>
      <c r="F65" s="568">
        <f>SUM(F59:F64)</f>
        <v>0</v>
      </c>
      <c r="G65" s="140"/>
      <c r="H65" s="140"/>
    </row>
    <row r="66" spans="2:8" s="120" customFormat="1" ht="12.75">
      <c r="B66" s="581" t="str">
        <f>+B9</f>
        <v>Nom Organisme autònom / Consorci adscrit 2</v>
      </c>
      <c r="C66" s="842" t="str">
        <f>+B7</f>
        <v>Nom Entitat local</v>
      </c>
      <c r="D66" s="843"/>
      <c r="E66" s="844"/>
      <c r="F66" s="531"/>
      <c r="G66" s="140"/>
      <c r="H66" s="140"/>
    </row>
    <row r="67" spans="2:8" s="120" customFormat="1" ht="12.75">
      <c r="B67" s="582"/>
      <c r="C67" s="836" t="str">
        <f>+B8</f>
        <v>Nom Organisme autònom / Consorci adscrit 1</v>
      </c>
      <c r="D67" s="837"/>
      <c r="E67" s="838"/>
      <c r="F67" s="534"/>
      <c r="G67" s="140"/>
      <c r="H67" s="140"/>
    </row>
    <row r="68" spans="2:8" s="120" customFormat="1" ht="12.75">
      <c r="B68" s="582"/>
      <c r="C68" s="836" t="str">
        <f>+B10</f>
        <v>Nom Organisme autònom / Consorci adscrit 3</v>
      </c>
      <c r="D68" s="837"/>
      <c r="E68" s="838"/>
      <c r="F68" s="534"/>
      <c r="G68" s="140"/>
      <c r="H68" s="140"/>
    </row>
    <row r="69" spans="2:8" s="120" customFormat="1" ht="12.75">
      <c r="B69" s="582"/>
      <c r="C69" s="836" t="str">
        <f t="shared" ref="C69:C71" si="9">+B11</f>
        <v>Nom EPE / Societat municipal / Fundació 1</v>
      </c>
      <c r="D69" s="837"/>
      <c r="E69" s="838"/>
      <c r="F69" s="534"/>
      <c r="G69" s="140"/>
      <c r="H69" s="140"/>
    </row>
    <row r="70" spans="2:8" s="120" customFormat="1" ht="12.75">
      <c r="B70" s="582"/>
      <c r="C70" s="836" t="str">
        <f t="shared" si="9"/>
        <v>Nom EPE / Societat municipal / Fundació 2</v>
      </c>
      <c r="D70" s="837"/>
      <c r="E70" s="838"/>
      <c r="F70" s="534"/>
      <c r="G70" s="140"/>
      <c r="H70" s="140"/>
    </row>
    <row r="71" spans="2:8" s="120" customFormat="1" ht="12.75">
      <c r="B71" s="582"/>
      <c r="C71" s="839" t="str">
        <f t="shared" si="9"/>
        <v>Nom EPE / Societat municipal / Fundació 3</v>
      </c>
      <c r="D71" s="840"/>
      <c r="E71" s="841"/>
      <c r="F71" s="572"/>
      <c r="G71" s="140"/>
      <c r="H71" s="140"/>
    </row>
    <row r="72" spans="2:8" s="120" customFormat="1" ht="13.5" thickBot="1">
      <c r="B72" s="829" t="s">
        <v>394</v>
      </c>
      <c r="C72" s="830"/>
      <c r="D72" s="830"/>
      <c r="E72" s="831"/>
      <c r="F72" s="568">
        <f>SUM(F66:F71)</f>
        <v>0</v>
      </c>
      <c r="G72" s="140"/>
      <c r="H72" s="140"/>
    </row>
    <row r="73" spans="2:8" s="120" customFormat="1" ht="12.75">
      <c r="B73" s="581" t="str">
        <f>+B10</f>
        <v>Nom Organisme autònom / Consorci adscrit 3</v>
      </c>
      <c r="C73" s="842" t="str">
        <f>+B7</f>
        <v>Nom Entitat local</v>
      </c>
      <c r="D73" s="843"/>
      <c r="E73" s="844"/>
      <c r="F73" s="531"/>
      <c r="G73" s="140"/>
      <c r="H73" s="140"/>
    </row>
    <row r="74" spans="2:8" s="120" customFormat="1" ht="12.75">
      <c r="B74" s="582"/>
      <c r="C74" s="836" t="str">
        <f>+B8</f>
        <v>Nom Organisme autònom / Consorci adscrit 1</v>
      </c>
      <c r="D74" s="837"/>
      <c r="E74" s="838"/>
      <c r="F74" s="534"/>
      <c r="G74" s="140"/>
      <c r="H74" s="140"/>
    </row>
    <row r="75" spans="2:8" s="120" customFormat="1" ht="12.75">
      <c r="B75" s="582"/>
      <c r="C75" s="836" t="str">
        <f>+B9</f>
        <v>Nom Organisme autònom / Consorci adscrit 2</v>
      </c>
      <c r="D75" s="837"/>
      <c r="E75" s="838"/>
      <c r="F75" s="534"/>
      <c r="G75" s="140"/>
      <c r="H75" s="140"/>
    </row>
    <row r="76" spans="2:8" s="120" customFormat="1" ht="12.75">
      <c r="B76" s="582"/>
      <c r="C76" s="836" t="str">
        <f>+B11</f>
        <v>Nom EPE / Societat municipal / Fundació 1</v>
      </c>
      <c r="D76" s="837"/>
      <c r="E76" s="838"/>
      <c r="F76" s="534"/>
      <c r="G76" s="140"/>
      <c r="H76" s="140"/>
    </row>
    <row r="77" spans="2:8" s="120" customFormat="1" ht="12.75">
      <c r="B77" s="582"/>
      <c r="C77" s="836" t="str">
        <f t="shared" ref="C77:C78" si="10">+B12</f>
        <v>Nom EPE / Societat municipal / Fundació 2</v>
      </c>
      <c r="D77" s="837"/>
      <c r="E77" s="838"/>
      <c r="F77" s="534"/>
      <c r="G77" s="140"/>
      <c r="H77" s="140"/>
    </row>
    <row r="78" spans="2:8" s="120" customFormat="1" ht="12.75">
      <c r="B78" s="582"/>
      <c r="C78" s="839" t="str">
        <f t="shared" si="10"/>
        <v>Nom EPE / Societat municipal / Fundació 3</v>
      </c>
      <c r="D78" s="840"/>
      <c r="E78" s="841"/>
      <c r="F78" s="572"/>
      <c r="G78" s="140"/>
      <c r="H78" s="140"/>
    </row>
    <row r="79" spans="2:8" s="120" customFormat="1" ht="13.5" thickBot="1">
      <c r="B79" s="829" t="s">
        <v>394</v>
      </c>
      <c r="C79" s="830"/>
      <c r="D79" s="830"/>
      <c r="E79" s="831"/>
      <c r="F79" s="568">
        <f>SUM(F73:F78)</f>
        <v>0</v>
      </c>
      <c r="G79" s="140"/>
      <c r="H79" s="140"/>
    </row>
    <row r="80" spans="2:8" s="120" customFormat="1" ht="12.75">
      <c r="B80" s="581" t="str">
        <f>+B11</f>
        <v>Nom EPE / Societat municipal / Fundació 1</v>
      </c>
      <c r="C80" s="842" t="str">
        <f>+B7</f>
        <v>Nom Entitat local</v>
      </c>
      <c r="D80" s="843"/>
      <c r="E80" s="844"/>
      <c r="F80" s="531"/>
      <c r="G80" s="140"/>
      <c r="H80" s="140"/>
    </row>
    <row r="81" spans="2:8" s="120" customFormat="1" ht="12.75">
      <c r="B81" s="582"/>
      <c r="C81" s="836" t="str">
        <f>+B8</f>
        <v>Nom Organisme autònom / Consorci adscrit 1</v>
      </c>
      <c r="D81" s="837"/>
      <c r="E81" s="838"/>
      <c r="F81" s="534"/>
      <c r="G81" s="140"/>
      <c r="H81" s="140"/>
    </row>
    <row r="82" spans="2:8" s="120" customFormat="1" ht="12.75">
      <c r="B82" s="582"/>
      <c r="C82" s="836" t="str">
        <f t="shared" ref="C82:C83" si="11">+B9</f>
        <v>Nom Organisme autònom / Consorci adscrit 2</v>
      </c>
      <c r="D82" s="837"/>
      <c r="E82" s="838"/>
      <c r="F82" s="534"/>
      <c r="G82" s="140"/>
      <c r="H82" s="140"/>
    </row>
    <row r="83" spans="2:8" ht="12.75">
      <c r="B83" s="582"/>
      <c r="C83" s="836" t="str">
        <f t="shared" si="11"/>
        <v>Nom Organisme autònom / Consorci adscrit 3</v>
      </c>
      <c r="D83" s="837"/>
      <c r="E83" s="838"/>
      <c r="F83" s="534"/>
      <c r="G83" s="143"/>
      <c r="H83" s="143"/>
    </row>
    <row r="84" spans="2:8" ht="12.75">
      <c r="B84" s="582"/>
      <c r="C84" s="836" t="str">
        <f>+B12</f>
        <v>Nom EPE / Societat municipal / Fundació 2</v>
      </c>
      <c r="D84" s="837"/>
      <c r="E84" s="838"/>
      <c r="F84" s="534"/>
      <c r="G84" s="143"/>
      <c r="H84" s="143"/>
    </row>
    <row r="85" spans="2:8" ht="12.75">
      <c r="B85" s="582"/>
      <c r="C85" s="839" t="str">
        <f>+B13</f>
        <v>Nom EPE / Societat municipal / Fundació 3</v>
      </c>
      <c r="D85" s="840"/>
      <c r="E85" s="841"/>
      <c r="F85" s="572"/>
    </row>
    <row r="86" spans="2:8" ht="13.5" thickBot="1">
      <c r="B86" s="829" t="s">
        <v>394</v>
      </c>
      <c r="C86" s="830"/>
      <c r="D86" s="830"/>
      <c r="E86" s="831"/>
      <c r="F86" s="568">
        <f>SUM(F80:F85)</f>
        <v>0</v>
      </c>
    </row>
    <row r="87" spans="2:8" ht="12.75">
      <c r="B87" s="581" t="str">
        <f>+B12</f>
        <v>Nom EPE / Societat municipal / Fundació 2</v>
      </c>
      <c r="C87" s="842" t="str">
        <f>+B7</f>
        <v>Nom Entitat local</v>
      </c>
      <c r="D87" s="843"/>
      <c r="E87" s="844"/>
      <c r="F87" s="531"/>
    </row>
    <row r="88" spans="2:8" ht="12.75">
      <c r="B88" s="582"/>
      <c r="C88" s="836" t="str">
        <f>+B8</f>
        <v>Nom Organisme autònom / Consorci adscrit 1</v>
      </c>
      <c r="D88" s="837"/>
      <c r="E88" s="838"/>
      <c r="F88" s="534"/>
    </row>
    <row r="89" spans="2:8" ht="12.75">
      <c r="B89" s="582"/>
      <c r="C89" s="836" t="str">
        <f t="shared" ref="C89:C91" si="12">+B9</f>
        <v>Nom Organisme autònom / Consorci adscrit 2</v>
      </c>
      <c r="D89" s="837"/>
      <c r="E89" s="838"/>
      <c r="F89" s="534"/>
    </row>
    <row r="90" spans="2:8" ht="12.75">
      <c r="B90" s="582"/>
      <c r="C90" s="836" t="str">
        <f t="shared" si="12"/>
        <v>Nom Organisme autònom / Consorci adscrit 3</v>
      </c>
      <c r="D90" s="837"/>
      <c r="E90" s="838"/>
      <c r="F90" s="534"/>
    </row>
    <row r="91" spans="2:8" ht="12.75">
      <c r="B91" s="582"/>
      <c r="C91" s="836" t="str">
        <f t="shared" si="12"/>
        <v>Nom EPE / Societat municipal / Fundació 1</v>
      </c>
      <c r="D91" s="837"/>
      <c r="E91" s="838"/>
      <c r="F91" s="534"/>
    </row>
    <row r="92" spans="2:8" ht="12.75">
      <c r="B92" s="582"/>
      <c r="C92" s="839" t="str">
        <f>+B13</f>
        <v>Nom EPE / Societat municipal / Fundació 3</v>
      </c>
      <c r="D92" s="840"/>
      <c r="E92" s="841"/>
      <c r="F92" s="572"/>
    </row>
    <row r="93" spans="2:8" ht="13.5" thickBot="1">
      <c r="B93" s="829" t="s">
        <v>394</v>
      </c>
      <c r="C93" s="830"/>
      <c r="D93" s="830"/>
      <c r="E93" s="831"/>
      <c r="F93" s="568">
        <f>SUM(F87:F92)</f>
        <v>0</v>
      </c>
    </row>
    <row r="94" spans="2:8" ht="12.75">
      <c r="B94" s="581" t="str">
        <f>+B13</f>
        <v>Nom EPE / Societat municipal / Fundació 3</v>
      </c>
      <c r="C94" s="842" t="str">
        <f>+B7</f>
        <v>Nom Entitat local</v>
      </c>
      <c r="D94" s="843"/>
      <c r="E94" s="844"/>
      <c r="F94" s="531"/>
    </row>
    <row r="95" spans="2:8" ht="12.75">
      <c r="B95" s="582"/>
      <c r="C95" s="836" t="str">
        <f>+B8</f>
        <v>Nom Organisme autònom / Consorci adscrit 1</v>
      </c>
      <c r="D95" s="837"/>
      <c r="E95" s="838"/>
      <c r="F95" s="534"/>
    </row>
    <row r="96" spans="2:8" ht="12.75">
      <c r="B96" s="582"/>
      <c r="C96" s="836" t="str">
        <f t="shared" ref="C96:C99" si="13">+B9</f>
        <v>Nom Organisme autònom / Consorci adscrit 2</v>
      </c>
      <c r="D96" s="837"/>
      <c r="E96" s="838"/>
      <c r="F96" s="534"/>
    </row>
    <row r="97" spans="2:6" ht="12.75">
      <c r="B97" s="582"/>
      <c r="C97" s="836" t="str">
        <f t="shared" si="13"/>
        <v>Nom Organisme autònom / Consorci adscrit 3</v>
      </c>
      <c r="D97" s="837"/>
      <c r="E97" s="838"/>
      <c r="F97" s="534"/>
    </row>
    <row r="98" spans="2:6" ht="12.75">
      <c r="B98" s="582"/>
      <c r="C98" s="836" t="str">
        <f t="shared" si="13"/>
        <v>Nom EPE / Societat municipal / Fundació 1</v>
      </c>
      <c r="D98" s="837"/>
      <c r="E98" s="838"/>
      <c r="F98" s="534"/>
    </row>
    <row r="99" spans="2:6" ht="12.75">
      <c r="B99" s="582"/>
      <c r="C99" s="839" t="str">
        <f t="shared" si="13"/>
        <v>Nom EPE / Societat municipal / Fundació 2</v>
      </c>
      <c r="D99" s="840"/>
      <c r="E99" s="841"/>
      <c r="F99" s="572"/>
    </row>
    <row r="100" spans="2:6" ht="13.5" thickBot="1">
      <c r="B100" s="829" t="s">
        <v>394</v>
      </c>
      <c r="C100" s="830"/>
      <c r="D100" s="830"/>
      <c r="E100" s="831"/>
      <c r="F100" s="568">
        <f>SUM(F94:F99)</f>
        <v>0</v>
      </c>
    </row>
    <row r="101" spans="2:6" ht="13.5" thickBot="1">
      <c r="B101" s="832" t="s">
        <v>369</v>
      </c>
      <c r="C101" s="833"/>
      <c r="D101" s="833"/>
      <c r="E101" s="834"/>
      <c r="F101" s="544">
        <f>+F100+F93+F86+F79+F72+F65+F58</f>
        <v>0</v>
      </c>
    </row>
  </sheetData>
  <mergeCells count="62">
    <mergeCell ref="C77:E77"/>
    <mergeCell ref="C67:E67"/>
    <mergeCell ref="C68:E68"/>
    <mergeCell ref="C69:E69"/>
    <mergeCell ref="C70:E70"/>
    <mergeCell ref="C71:E71"/>
    <mergeCell ref="C75:E75"/>
    <mergeCell ref="C76:E76"/>
    <mergeCell ref="B72:E72"/>
    <mergeCell ref="C73:E73"/>
    <mergeCell ref="C74:E74"/>
    <mergeCell ref="C89:E89"/>
    <mergeCell ref="C78:E78"/>
    <mergeCell ref="B79:E79"/>
    <mergeCell ref="C80:E80"/>
    <mergeCell ref="C81:E81"/>
    <mergeCell ref="C82:E82"/>
    <mergeCell ref="C83:E83"/>
    <mergeCell ref="C84:E84"/>
    <mergeCell ref="C85:E85"/>
    <mergeCell ref="B86:E86"/>
    <mergeCell ref="C87:E87"/>
    <mergeCell ref="C88:E88"/>
    <mergeCell ref="B101:E101"/>
    <mergeCell ref="C90:E90"/>
    <mergeCell ref="C91:E91"/>
    <mergeCell ref="C92:E92"/>
    <mergeCell ref="B93:E93"/>
    <mergeCell ref="C94:E94"/>
    <mergeCell ref="C95:E95"/>
    <mergeCell ref="C96:E96"/>
    <mergeCell ref="C97:E97"/>
    <mergeCell ref="C98:E98"/>
    <mergeCell ref="C99:E99"/>
    <mergeCell ref="B100:E100"/>
    <mergeCell ref="B2:J2"/>
    <mergeCell ref="B3:J3"/>
    <mergeCell ref="C59:E59"/>
    <mergeCell ref="C60:E60"/>
    <mergeCell ref="B16:B17"/>
    <mergeCell ref="B6:C6"/>
    <mergeCell ref="B7:C7"/>
    <mergeCell ref="B8:C8"/>
    <mergeCell ref="B9:C9"/>
    <mergeCell ref="B10:C10"/>
    <mergeCell ref="B11:C11"/>
    <mergeCell ref="B12:C12"/>
    <mergeCell ref="C51:E51"/>
    <mergeCell ref="C52:E52"/>
    <mergeCell ref="C53:E53"/>
    <mergeCell ref="C54:E54"/>
    <mergeCell ref="B13:C13"/>
    <mergeCell ref="C66:E66"/>
    <mergeCell ref="C56:E56"/>
    <mergeCell ref="C57:E57"/>
    <mergeCell ref="B58:E58"/>
    <mergeCell ref="C61:E61"/>
    <mergeCell ref="C62:E62"/>
    <mergeCell ref="C63:E63"/>
    <mergeCell ref="C64:E64"/>
    <mergeCell ref="B65:E65"/>
    <mergeCell ref="C55:E55"/>
  </mergeCells>
  <pageMargins left="0.39370078740157483" right="0.39370078740157483" top="0.39370078740157483" bottom="0.39370078740157483" header="0.31496062992125984" footer="0.31496062992125984"/>
  <pageSetup paperSize="9" scale="75"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2:I46"/>
  <sheetViews>
    <sheetView showGridLines="0" view="pageBreakPreview" zoomScaleNormal="110" zoomScaleSheetLayoutView="100" workbookViewId="0">
      <selection activeCell="D35" sqref="D35"/>
    </sheetView>
  </sheetViews>
  <sheetFormatPr defaultColWidth="11.42578125" defaultRowHeight="14.25"/>
  <cols>
    <col min="1" max="1" width="4.140625" style="554" customWidth="1"/>
    <col min="2" max="2" width="72" style="554" customWidth="1"/>
    <col min="3" max="3" width="19" style="554" customWidth="1"/>
    <col min="4" max="4" width="3.85546875" style="554" customWidth="1"/>
    <col min="5" max="16384" width="11.42578125" style="554"/>
  </cols>
  <sheetData>
    <row r="2" spans="2:9" s="149" customFormat="1" ht="42" customHeight="1">
      <c r="B2" s="835" t="s">
        <v>1056</v>
      </c>
      <c r="C2" s="835"/>
      <c r="D2" s="555"/>
      <c r="E2" s="555"/>
      <c r="F2" s="555"/>
      <c r="G2" s="555"/>
      <c r="H2" s="555"/>
      <c r="I2" s="555"/>
    </row>
    <row r="3" spans="2:9" s="147" customFormat="1" ht="20.25">
      <c r="B3" s="1230" t="s">
        <v>1057</v>
      </c>
      <c r="C3" s="1230"/>
      <c r="D3" s="556"/>
      <c r="E3" s="556"/>
      <c r="F3" s="556"/>
      <c r="G3" s="556"/>
      <c r="H3" s="556"/>
      <c r="I3" s="556"/>
    </row>
    <row r="4" spans="2:9" s="147" customFormat="1" ht="12.75">
      <c r="B4" s="584"/>
      <c r="C4" s="584"/>
      <c r="D4" s="585"/>
      <c r="E4" s="585"/>
      <c r="F4" s="585"/>
      <c r="G4" s="585"/>
      <c r="H4" s="585"/>
      <c r="I4" s="585"/>
    </row>
    <row r="5" spans="2:9" s="147" customFormat="1" ht="12.75">
      <c r="B5" s="584"/>
      <c r="C5" s="584"/>
      <c r="D5" s="585"/>
      <c r="E5" s="585"/>
      <c r="F5" s="585"/>
      <c r="G5" s="585"/>
      <c r="H5" s="585"/>
      <c r="I5" s="585"/>
    </row>
    <row r="6" spans="2:9" s="586" customFormat="1" ht="12.75">
      <c r="B6" s="1231" t="s">
        <v>1058</v>
      </c>
      <c r="C6" s="1232"/>
    </row>
    <row r="7" spans="2:9" s="586" customFormat="1" ht="12.75">
      <c r="B7" s="587" t="s">
        <v>459</v>
      </c>
      <c r="C7" s="593"/>
    </row>
    <row r="8" spans="2:9" s="586" customFormat="1" ht="12.75">
      <c r="B8" s="588" t="s">
        <v>460</v>
      </c>
      <c r="C8" s="594"/>
    </row>
    <row r="9" spans="2:9" s="586" customFormat="1" ht="12.75">
      <c r="B9" s="588" t="s">
        <v>461</v>
      </c>
      <c r="C9" s="594"/>
    </row>
    <row r="10" spans="2:9" s="586" customFormat="1" ht="12.75">
      <c r="B10" s="588" t="s">
        <v>462</v>
      </c>
      <c r="C10" s="594"/>
    </row>
    <row r="11" spans="2:9" s="586" customFormat="1" ht="12.75">
      <c r="B11" s="589" t="s">
        <v>463</v>
      </c>
      <c r="C11" s="595"/>
    </row>
    <row r="12" spans="2:9" s="586" customFormat="1" ht="12.75">
      <c r="B12" s="550" t="s">
        <v>1059</v>
      </c>
      <c r="C12" s="551">
        <f>SUM(C7:C11)</f>
        <v>0</v>
      </c>
    </row>
    <row r="13" spans="2:9" s="586" customFormat="1" ht="12.75">
      <c r="B13" s="1228" t="s">
        <v>1060</v>
      </c>
      <c r="C13" s="1229"/>
    </row>
    <row r="14" spans="2:9" s="586" customFormat="1" ht="12.75">
      <c r="B14" s="587" t="s">
        <v>1061</v>
      </c>
      <c r="C14" s="594"/>
    </row>
    <row r="15" spans="2:9" s="586" customFormat="1" ht="12.75">
      <c r="B15" s="588" t="s">
        <v>1062</v>
      </c>
      <c r="C15" s="594"/>
    </row>
    <row r="16" spans="2:9" s="586" customFormat="1" ht="12.75">
      <c r="B16" s="588" t="s">
        <v>1063</v>
      </c>
      <c r="C16" s="594"/>
    </row>
    <row r="17" spans="2:3" s="586" customFormat="1" ht="12.75">
      <c r="B17" s="589" t="s">
        <v>1064</v>
      </c>
      <c r="C17" s="594"/>
    </row>
    <row r="18" spans="2:3" s="586" customFormat="1" ht="12.75">
      <c r="B18" s="550" t="s">
        <v>1065</v>
      </c>
      <c r="C18" s="551">
        <f>SUM(C14:C17)</f>
        <v>0</v>
      </c>
    </row>
    <row r="19" spans="2:3" s="586" customFormat="1" ht="12.75">
      <c r="B19" s="552" t="s">
        <v>1066</v>
      </c>
      <c r="C19" s="553">
        <f>+C12-C18</f>
        <v>0</v>
      </c>
    </row>
    <row r="20" spans="2:3" s="586" customFormat="1" ht="12.75">
      <c r="B20" s="590"/>
      <c r="C20" s="591"/>
    </row>
    <row r="21" spans="2:3" s="586" customFormat="1" ht="12.75">
      <c r="B21" s="1231" t="s">
        <v>1067</v>
      </c>
      <c r="C21" s="1232"/>
    </row>
    <row r="22" spans="2:3" s="586" customFormat="1" ht="12.75">
      <c r="B22" s="587" t="s">
        <v>469</v>
      </c>
      <c r="C22" s="594"/>
    </row>
    <row r="23" spans="2:3" s="586" customFormat="1" ht="12.75">
      <c r="B23" s="588" t="s">
        <v>1068</v>
      </c>
      <c r="C23" s="594"/>
    </row>
    <row r="24" spans="2:3" s="586" customFormat="1" ht="12.75">
      <c r="B24" s="589" t="s">
        <v>462</v>
      </c>
      <c r="C24" s="594"/>
    </row>
    <row r="25" spans="2:3" s="586" customFormat="1" ht="12.75">
      <c r="B25" s="550" t="s">
        <v>1069</v>
      </c>
      <c r="C25" s="551">
        <f>SUM(C22:C24)</f>
        <v>0</v>
      </c>
    </row>
    <row r="26" spans="2:3" s="586" customFormat="1" ht="12.75">
      <c r="B26" s="1228" t="s">
        <v>1070</v>
      </c>
      <c r="C26" s="1229"/>
    </row>
    <row r="27" spans="2:3" s="586" customFormat="1" ht="12.75">
      <c r="B27" s="587" t="s">
        <v>469</v>
      </c>
      <c r="C27" s="594"/>
    </row>
    <row r="28" spans="2:3" s="586" customFormat="1" ht="12.75">
      <c r="B28" s="588" t="s">
        <v>1068</v>
      </c>
      <c r="C28" s="594"/>
    </row>
    <row r="29" spans="2:3" s="586" customFormat="1" ht="12.75">
      <c r="B29" s="589" t="s">
        <v>462</v>
      </c>
      <c r="C29" s="594"/>
    </row>
    <row r="30" spans="2:3" s="586" customFormat="1" ht="12.75">
      <c r="B30" s="550" t="s">
        <v>1071</v>
      </c>
      <c r="C30" s="551">
        <f>SUM(C27:C29)</f>
        <v>0</v>
      </c>
    </row>
    <row r="31" spans="2:3" s="586" customFormat="1" ht="12.75">
      <c r="B31" s="552" t="s">
        <v>1072</v>
      </c>
      <c r="C31" s="553">
        <f>+C25-C30</f>
        <v>0</v>
      </c>
    </row>
    <row r="32" spans="2:3" s="586" customFormat="1" ht="12.75">
      <c r="B32" s="590"/>
      <c r="C32" s="591"/>
    </row>
    <row r="33" spans="2:3" s="586" customFormat="1" ht="12.75">
      <c r="B33" s="552" t="s">
        <v>1073</v>
      </c>
      <c r="C33" s="553">
        <f>+C19-C31</f>
        <v>0</v>
      </c>
    </row>
    <row r="34" spans="2:3" s="586" customFormat="1" ht="12.75">
      <c r="B34" s="596" t="s">
        <v>1074</v>
      </c>
      <c r="C34" s="597"/>
    </row>
    <row r="35" spans="2:3" s="586" customFormat="1" ht="12.75">
      <c r="B35" s="552" t="s">
        <v>1075</v>
      </c>
      <c r="C35" s="553">
        <f>+C33-C34</f>
        <v>0</v>
      </c>
    </row>
    <row r="36" spans="2:3" s="586" customFormat="1" ht="12.75">
      <c r="B36" s="552" t="s">
        <v>1076</v>
      </c>
      <c r="C36" s="553">
        <f>IF(C19=0,0,C35/C19*100)</f>
        <v>0</v>
      </c>
    </row>
    <row r="37" spans="2:3" s="586" customFormat="1" ht="12.75">
      <c r="B37" s="592"/>
      <c r="C37" s="592"/>
    </row>
    <row r="38" spans="2:3" s="586" customFormat="1" ht="12.75"/>
    <row r="39" spans="2:3" s="586" customFormat="1" ht="12.75"/>
    <row r="40" spans="2:3" s="586" customFormat="1" ht="12.75"/>
    <row r="41" spans="2:3" s="586" customFormat="1" ht="12.75"/>
    <row r="42" spans="2:3" s="586" customFormat="1" ht="12.75"/>
    <row r="43" spans="2:3" s="586" customFormat="1" ht="12.75"/>
    <row r="44" spans="2:3" s="586" customFormat="1" ht="12.75"/>
    <row r="45" spans="2:3" s="586" customFormat="1" ht="12.75"/>
    <row r="46" spans="2:3" s="586" customFormat="1" ht="12.75"/>
  </sheetData>
  <mergeCells count="6">
    <mergeCell ref="B26:C26"/>
    <mergeCell ref="B2:C2"/>
    <mergeCell ref="B3:C3"/>
    <mergeCell ref="B6:C6"/>
    <mergeCell ref="B13:C13"/>
    <mergeCell ref="B21:C21"/>
  </mergeCells>
  <pageMargins left="0.78740157480314965" right="0.78740157480314965" top="0.78740157480314965" bottom="0.78740157480314965" header="0.31496062992125984" footer="0.31496062992125984"/>
  <pageSetup paperSize="9" scale="98" fitToHeight="2"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E28"/>
  <sheetViews>
    <sheetView view="pageBreakPreview" zoomScaleNormal="100" zoomScaleSheetLayoutView="10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4" width="16.7109375" style="50" customWidth="1"/>
    <col min="5" max="5" width="20.85546875" style="50" customWidth="1"/>
    <col min="6" max="16384" width="11.42578125" style="50"/>
  </cols>
  <sheetData>
    <row r="1" spans="1:5">
      <c r="A1" s="27" t="s">
        <v>231</v>
      </c>
      <c r="B1" s="27" t="str">
        <f>Inventari!A1</f>
        <v>1.</v>
      </c>
      <c r="C1" s="27" t="str">
        <f>Inventari!B1</f>
        <v>Control permanent no planificable</v>
      </c>
      <c r="D1" s="711"/>
    </row>
    <row r="2" spans="1:5">
      <c r="A2" s="29" t="s">
        <v>232</v>
      </c>
      <c r="B2" s="29" t="str">
        <f>Inventari!B24</f>
        <v>1.4</v>
      </c>
      <c r="C2" s="29" t="str">
        <f>Inventari!C24</f>
        <v>Endeutament</v>
      </c>
      <c r="D2" s="711"/>
    </row>
    <row r="3" spans="1:5" ht="25.5">
      <c r="A3" s="67" t="s">
        <v>233</v>
      </c>
      <c r="B3" s="67" t="str">
        <f>Inventari!C27</f>
        <v>1.4.3</v>
      </c>
      <c r="C3" s="61" t="str">
        <f>Inventari!D27</f>
        <v>Autorització prèvia a la concertació d'operacions de crèdit a llarg termini d'organismes autònoms i societats mercantils per part del ple de la corporació</v>
      </c>
      <c r="D3" s="736"/>
    </row>
    <row r="4" spans="1:5">
      <c r="A4" s="74"/>
    </row>
    <row r="5" spans="1:5" ht="18.95" customHeight="1">
      <c r="A5" s="70" t="s">
        <v>234</v>
      </c>
      <c r="B5" s="62" t="s">
        <v>235</v>
      </c>
      <c r="C5" s="70" t="s">
        <v>236</v>
      </c>
      <c r="D5" s="26"/>
    </row>
    <row r="6" spans="1:5" ht="38.25">
      <c r="A6" s="73" t="s">
        <v>237</v>
      </c>
      <c r="B6" s="690" t="str">
        <f>Inventari!E27</f>
        <v>Art. 54 RDLeg 2/2004
Art. 4.1.b).3 RD 128/2018</v>
      </c>
      <c r="C6" s="112" t="str">
        <f>Inventari!F27</f>
        <v>Els organismes autònoms i els ens i societats mercantils dependents, precisaran la prèvia autorització del ple de la corporació i informe de la intervenció per a la concertació d'operacions de crèdit a llarg termini.</v>
      </c>
      <c r="D6" s="737"/>
    </row>
    <row r="7" spans="1:5">
      <c r="A7" s="69"/>
      <c r="B7" s="113"/>
      <c r="C7" s="113"/>
      <c r="D7" s="6"/>
    </row>
    <row r="8" spans="1:5" ht="22.5" customHeight="1">
      <c r="A8" s="70" t="s">
        <v>238</v>
      </c>
      <c r="B8" s="62" t="s">
        <v>235</v>
      </c>
      <c r="C8" s="106" t="str">
        <f>'1.1.1'!C8</f>
        <v>Aspectes a revisar</v>
      </c>
      <c r="D8" s="26"/>
    </row>
    <row r="9" spans="1:5" ht="38.25">
      <c r="A9" s="73" t="s">
        <v>240</v>
      </c>
      <c r="B9" s="686" t="s">
        <v>1009</v>
      </c>
      <c r="C9" s="738" t="s">
        <v>1077</v>
      </c>
      <c r="D9" s="739"/>
    </row>
    <row r="10" spans="1:5" ht="38.25">
      <c r="A10" s="32" t="s">
        <v>243</v>
      </c>
      <c r="B10" s="680" t="s">
        <v>1009</v>
      </c>
      <c r="C10" s="713" t="s">
        <v>1078</v>
      </c>
      <c r="D10" s="740"/>
    </row>
    <row r="11" spans="1:5" ht="25.5">
      <c r="A11" s="32" t="s">
        <v>245</v>
      </c>
      <c r="B11" s="668" t="s">
        <v>1079</v>
      </c>
      <c r="C11" s="741" t="s">
        <v>1080</v>
      </c>
      <c r="D11" s="742"/>
      <c r="E11" s="675"/>
    </row>
    <row r="12" spans="1:5" ht="25.5">
      <c r="A12" s="32" t="s">
        <v>248</v>
      </c>
      <c r="B12" s="680" t="s">
        <v>249</v>
      </c>
      <c r="C12" s="713" t="s">
        <v>397</v>
      </c>
      <c r="D12" s="743"/>
    </row>
    <row r="13" spans="1:5" ht="63.75">
      <c r="A13" s="32" t="s">
        <v>251</v>
      </c>
      <c r="B13" s="668" t="s">
        <v>1039</v>
      </c>
      <c r="C13" s="713" t="s">
        <v>1081</v>
      </c>
      <c r="D13" s="739"/>
    </row>
    <row r="14" spans="1:5" ht="102">
      <c r="A14" s="32" t="s">
        <v>254</v>
      </c>
      <c r="B14" s="162" t="s">
        <v>1040</v>
      </c>
      <c r="C14" s="163" t="s">
        <v>1082</v>
      </c>
      <c r="D14" s="164" t="str">
        <f>'1.4.2'!D13</f>
        <v xml:space="preserve">(*) EXCEL PER AL CÀLCUL
</v>
      </c>
    </row>
    <row r="15" spans="1:5" s="673" customFormat="1" ht="89.25">
      <c r="A15" s="32" t="s">
        <v>257</v>
      </c>
      <c r="B15" s="680" t="s">
        <v>1042</v>
      </c>
      <c r="C15" s="638" t="s">
        <v>1043</v>
      </c>
      <c r="D15" s="640"/>
    </row>
    <row r="16" spans="1:5" ht="38.25">
      <c r="A16" s="32" t="s">
        <v>260</v>
      </c>
      <c r="B16" s="680" t="s">
        <v>1044</v>
      </c>
      <c r="C16" s="638" t="s">
        <v>1083</v>
      </c>
      <c r="D16" s="744"/>
      <c r="E16" s="675"/>
    </row>
    <row r="17" spans="1:4" ht="38.25">
      <c r="A17" s="32" t="s">
        <v>263</v>
      </c>
      <c r="B17" s="680" t="s">
        <v>1014</v>
      </c>
      <c r="C17" s="638" t="s">
        <v>1084</v>
      </c>
      <c r="D17" s="640"/>
    </row>
    <row r="18" spans="1:4" ht="63.75">
      <c r="A18" s="32" t="s">
        <v>266</v>
      </c>
      <c r="B18" s="735" t="s">
        <v>1047</v>
      </c>
      <c r="C18" s="745" t="s">
        <v>1085</v>
      </c>
      <c r="D18" s="640"/>
    </row>
    <row r="19" spans="1:4">
      <c r="A19" s="51" t="s">
        <v>332</v>
      </c>
      <c r="B19" s="62" t="s">
        <v>235</v>
      </c>
      <c r="C19" s="71" t="s">
        <v>333</v>
      </c>
      <c r="D19" s="48"/>
    </row>
    <row r="20" spans="1:4">
      <c r="A20" s="626" t="s">
        <v>334</v>
      </c>
      <c r="B20" s="37"/>
      <c r="C20" s="37" t="s">
        <v>335</v>
      </c>
      <c r="D20" s="48"/>
    </row>
    <row r="21" spans="1:4">
      <c r="A21" s="51" t="s">
        <v>336</v>
      </c>
      <c r="B21" s="62" t="s">
        <v>235</v>
      </c>
      <c r="C21" s="106" t="s">
        <v>337</v>
      </c>
      <c r="D21" s="26"/>
    </row>
    <row r="22" spans="1:4" ht="25.5">
      <c r="A22" s="14" t="s">
        <v>338</v>
      </c>
      <c r="B22" s="686" t="s">
        <v>1086</v>
      </c>
      <c r="C22" s="746" t="s">
        <v>1050</v>
      </c>
      <c r="D22" s="640"/>
    </row>
    <row r="23" spans="1:4" ht="25.5">
      <c r="A23" s="15" t="s">
        <v>341</v>
      </c>
      <c r="B23" s="680" t="s">
        <v>1031</v>
      </c>
      <c r="C23" s="638" t="s">
        <v>1032</v>
      </c>
      <c r="D23" s="640"/>
    </row>
    <row r="24" spans="1:4" ht="38.25">
      <c r="A24" s="15" t="s">
        <v>344</v>
      </c>
      <c r="B24" s="680" t="s">
        <v>1051</v>
      </c>
      <c r="C24" s="638" t="s">
        <v>1052</v>
      </c>
      <c r="D24" s="640"/>
    </row>
    <row r="25" spans="1:4" ht="25.5">
      <c r="A25" s="15" t="s">
        <v>822</v>
      </c>
      <c r="B25" s="680" t="s">
        <v>1053</v>
      </c>
      <c r="C25" s="638" t="s">
        <v>1054</v>
      </c>
      <c r="D25" s="640"/>
    </row>
    <row r="26" spans="1:4" ht="25.5">
      <c r="A26" s="15" t="s">
        <v>1033</v>
      </c>
      <c r="B26" s="680" t="s">
        <v>1029</v>
      </c>
      <c r="C26" s="37" t="s">
        <v>1055</v>
      </c>
      <c r="D26" s="640"/>
    </row>
    <row r="27" spans="1:4">
      <c r="A27" s="51" t="s">
        <v>1036</v>
      </c>
      <c r="B27" s="62" t="s">
        <v>235</v>
      </c>
      <c r="C27" s="106" t="s">
        <v>348</v>
      </c>
      <c r="D27" s="26"/>
    </row>
    <row r="28" spans="1:4">
      <c r="A28" s="664" t="s">
        <v>349</v>
      </c>
      <c r="B28" s="38"/>
      <c r="C28" s="114" t="s">
        <v>335</v>
      </c>
      <c r="D28" s="640"/>
    </row>
  </sheetData>
  <pageMargins left="0.78740157480314965" right="0.78740157480314965" top="0.78740157480314965" bottom="0.78740157480314965" header="0.31496062992125984" footer="0.31496062992125984"/>
  <pageSetup paperSize="9" scale="72" fitToHeight="2" orientation="landscape" r:id="rId1"/>
  <rowBreaks count="1" manualBreakCount="1">
    <brk id="17" max="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2:J101"/>
  <sheetViews>
    <sheetView showGridLines="0" view="pageBreakPreview" zoomScaleNormal="100" zoomScaleSheetLayoutView="100" workbookViewId="0">
      <selection activeCell="D43" sqref="D43"/>
    </sheetView>
  </sheetViews>
  <sheetFormatPr defaultColWidth="11.42578125" defaultRowHeight="12"/>
  <cols>
    <col min="1" max="1" width="4.140625" style="116" customWidth="1"/>
    <col min="2" max="2" width="40.7109375" style="115" customWidth="1"/>
    <col min="3" max="10" width="16.7109375" style="116" customWidth="1"/>
    <col min="11" max="11" width="4.7109375" style="116" customWidth="1"/>
    <col min="12" max="16384" width="11.42578125" style="116"/>
  </cols>
  <sheetData>
    <row r="2" spans="1:10" s="158" customFormat="1" ht="45.75" customHeight="1">
      <c r="B2" s="1227" t="s">
        <v>1087</v>
      </c>
      <c r="C2" s="1227"/>
      <c r="D2" s="1227"/>
      <c r="E2" s="1227"/>
      <c r="F2" s="1227"/>
      <c r="G2" s="1227"/>
      <c r="H2" s="1227"/>
      <c r="I2" s="1227"/>
      <c r="J2" s="1227"/>
    </row>
    <row r="3" spans="1:10" s="159" customFormat="1" ht="20.25">
      <c r="B3" s="861" t="s">
        <v>989</v>
      </c>
      <c r="C3" s="861"/>
      <c r="D3" s="861"/>
      <c r="E3" s="861"/>
      <c r="F3" s="861"/>
      <c r="G3" s="861"/>
      <c r="H3" s="861"/>
      <c r="I3" s="861"/>
      <c r="J3" s="861"/>
    </row>
    <row r="4" spans="1:10" s="147" customFormat="1" ht="12.75">
      <c r="B4" s="767"/>
      <c r="C4" s="767"/>
      <c r="D4" s="767"/>
      <c r="E4" s="767"/>
      <c r="F4" s="767"/>
      <c r="G4" s="767"/>
      <c r="H4" s="767"/>
      <c r="I4" s="767"/>
      <c r="J4" s="767"/>
    </row>
    <row r="5" spans="1:10" s="147" customFormat="1" ht="13.5" thickBot="1">
      <c r="A5" s="768"/>
      <c r="B5" s="768"/>
      <c r="C5" s="768"/>
      <c r="D5" s="768"/>
      <c r="E5" s="768"/>
      <c r="F5" s="768"/>
      <c r="G5" s="768"/>
      <c r="H5" s="768"/>
      <c r="I5" s="768"/>
      <c r="J5" s="768"/>
    </row>
    <row r="6" spans="1:10" ht="26.25" thickBot="1">
      <c r="B6" s="851" t="s">
        <v>352</v>
      </c>
      <c r="C6" s="852"/>
      <c r="D6" s="571" t="s">
        <v>353</v>
      </c>
    </row>
    <row r="7" spans="1:10" ht="12.75">
      <c r="B7" s="853" t="s">
        <v>455</v>
      </c>
      <c r="C7" s="854"/>
      <c r="D7" s="661" t="s">
        <v>355</v>
      </c>
    </row>
    <row r="8" spans="1:10" ht="12.75">
      <c r="B8" s="855" t="s">
        <v>356</v>
      </c>
      <c r="C8" s="856"/>
      <c r="D8" s="662" t="s">
        <v>355</v>
      </c>
    </row>
    <row r="9" spans="1:10" ht="12.75">
      <c r="B9" s="855" t="s">
        <v>357</v>
      </c>
      <c r="C9" s="856"/>
      <c r="D9" s="662" t="s">
        <v>355</v>
      </c>
    </row>
    <row r="10" spans="1:10" ht="12.75">
      <c r="B10" s="855" t="s">
        <v>358</v>
      </c>
      <c r="C10" s="856"/>
      <c r="D10" s="662" t="s">
        <v>355</v>
      </c>
    </row>
    <row r="11" spans="1:10" ht="12.75">
      <c r="B11" s="855" t="s">
        <v>359</v>
      </c>
      <c r="C11" s="856"/>
      <c r="D11" s="662" t="s">
        <v>360</v>
      </c>
    </row>
    <row r="12" spans="1:10" ht="12.75">
      <c r="B12" s="855" t="s">
        <v>361</v>
      </c>
      <c r="C12" s="856"/>
      <c r="D12" s="662" t="s">
        <v>360</v>
      </c>
    </row>
    <row r="13" spans="1:10" ht="13.5" thickBot="1">
      <c r="B13" s="845" t="s">
        <v>362</v>
      </c>
      <c r="C13" s="846"/>
      <c r="D13" s="663" t="s">
        <v>360</v>
      </c>
    </row>
    <row r="15" spans="1:10" ht="12.75" thickBot="1"/>
    <row r="16" spans="1:10" s="119" customFormat="1" ht="51">
      <c r="B16" s="857" t="s">
        <v>363</v>
      </c>
      <c r="C16" s="117" t="s">
        <v>364</v>
      </c>
      <c r="D16" s="117" t="s">
        <v>365</v>
      </c>
      <c r="E16" s="118" t="s">
        <v>366</v>
      </c>
    </row>
    <row r="17" spans="2:10" s="120" customFormat="1" ht="33.75" customHeight="1" thickBot="1">
      <c r="B17" s="858"/>
      <c r="C17" s="648">
        <f>+J31</f>
        <v>0</v>
      </c>
      <c r="D17" s="648">
        <f>+J48</f>
        <v>0</v>
      </c>
      <c r="E17" s="579">
        <f>IF(D17=0,0,C17/D17)</f>
        <v>0</v>
      </c>
    </row>
    <row r="18" spans="2:10" s="120" customFormat="1" ht="12.75">
      <c r="B18" s="121"/>
    </row>
    <row r="19" spans="2:10" s="120" customFormat="1" ht="12.75">
      <c r="B19" s="121"/>
    </row>
    <row r="20" spans="2:10" s="120" customFormat="1" ht="12.75">
      <c r="B20" s="369" t="s">
        <v>367</v>
      </c>
    </row>
    <row r="21" spans="2:10" s="120" customFormat="1" ht="13.5" thickBot="1">
      <c r="B21" s="121"/>
    </row>
    <row r="22" spans="2:10" s="124" customFormat="1" ht="51.75" thickBot="1">
      <c r="B22" s="576" t="s">
        <v>368</v>
      </c>
      <c r="C22" s="577" t="str">
        <f>+B7</f>
        <v>Nom Entitat local</v>
      </c>
      <c r="D22" s="577" t="str">
        <f>+B8</f>
        <v>Nom Organisme autònom / Consorci adscrit 1</v>
      </c>
      <c r="E22" s="577" t="str">
        <f>+B9</f>
        <v>Nom Organisme autònom / Consorci adscrit 2</v>
      </c>
      <c r="F22" s="577" t="str">
        <f>+B10</f>
        <v>Nom Organisme autònom / Consorci adscrit 3</v>
      </c>
      <c r="G22" s="577" t="str">
        <f>+B11</f>
        <v>Nom EPE / Societat municipal / Fundació 1</v>
      </c>
      <c r="H22" s="577" t="str">
        <f>+B12</f>
        <v>Nom EPE / Societat municipal / Fundació 2</v>
      </c>
      <c r="I22" s="577" t="str">
        <f>+B13</f>
        <v>Nom EPE / Societat municipal / Fundació 3</v>
      </c>
      <c r="J22" s="578" t="s">
        <v>369</v>
      </c>
    </row>
    <row r="23" spans="2:10" s="120" customFormat="1" ht="12.75">
      <c r="B23" s="373" t="s">
        <v>370</v>
      </c>
      <c r="C23" s="374">
        <f t="shared" ref="C23:I23" si="0">SUM(C24:C26)</f>
        <v>0</v>
      </c>
      <c r="D23" s="374">
        <f t="shared" si="0"/>
        <v>0</v>
      </c>
      <c r="E23" s="374">
        <f t="shared" si="0"/>
        <v>0</v>
      </c>
      <c r="F23" s="374">
        <f t="shared" si="0"/>
        <v>0</v>
      </c>
      <c r="G23" s="374">
        <f t="shared" si="0"/>
        <v>0</v>
      </c>
      <c r="H23" s="374">
        <f t="shared" si="0"/>
        <v>0</v>
      </c>
      <c r="I23" s="374">
        <f t="shared" si="0"/>
        <v>0</v>
      </c>
      <c r="J23" s="649">
        <f t="shared" ref="J23:J30" si="1">SUM(C23:I23)</f>
        <v>0</v>
      </c>
    </row>
    <row r="24" spans="2:10" s="125" customFormat="1" ht="12.75">
      <c r="B24" s="375" t="s">
        <v>371</v>
      </c>
      <c r="C24" s="381"/>
      <c r="D24" s="381"/>
      <c r="E24" s="381"/>
      <c r="F24" s="381"/>
      <c r="G24" s="381"/>
      <c r="H24" s="381"/>
      <c r="I24" s="381"/>
      <c r="J24" s="650">
        <f t="shared" si="1"/>
        <v>0</v>
      </c>
    </row>
    <row r="25" spans="2:10" s="125" customFormat="1" ht="12.75">
      <c r="B25" s="375" t="s">
        <v>372</v>
      </c>
      <c r="C25" s="381"/>
      <c r="D25" s="381"/>
      <c r="E25" s="381"/>
      <c r="F25" s="381"/>
      <c r="G25" s="381"/>
      <c r="H25" s="381"/>
      <c r="I25" s="381"/>
      <c r="J25" s="650">
        <f t="shared" si="1"/>
        <v>0</v>
      </c>
    </row>
    <row r="26" spans="2:10" s="125" customFormat="1" ht="12.75">
      <c r="B26" s="376" t="s">
        <v>373</v>
      </c>
      <c r="C26" s="382"/>
      <c r="D26" s="382"/>
      <c r="E26" s="382"/>
      <c r="F26" s="382"/>
      <c r="G26" s="382"/>
      <c r="H26" s="382"/>
      <c r="I26" s="382"/>
      <c r="J26" s="651">
        <f t="shared" si="1"/>
        <v>0</v>
      </c>
    </row>
    <row r="27" spans="2:10" s="120" customFormat="1" ht="25.5">
      <c r="B27" s="126" t="s">
        <v>374</v>
      </c>
      <c r="C27" s="525"/>
      <c r="D27" s="525"/>
      <c r="E27" s="525"/>
      <c r="F27" s="525"/>
      <c r="G27" s="525"/>
      <c r="H27" s="525"/>
      <c r="I27" s="525"/>
      <c r="J27" s="652">
        <f t="shared" si="1"/>
        <v>0</v>
      </c>
    </row>
    <row r="28" spans="2:10" s="120" customFormat="1" ht="12.75">
      <c r="B28" s="573" t="s">
        <v>375</v>
      </c>
      <c r="C28" s="521">
        <f>+C29-C30</f>
        <v>0</v>
      </c>
      <c r="D28" s="521">
        <f t="shared" ref="D28:I28" si="2">+D29-D30</f>
        <v>0</v>
      </c>
      <c r="E28" s="521">
        <f t="shared" si="2"/>
        <v>0</v>
      </c>
      <c r="F28" s="521">
        <f t="shared" si="2"/>
        <v>0</v>
      </c>
      <c r="G28" s="521">
        <f t="shared" si="2"/>
        <v>0</v>
      </c>
      <c r="H28" s="521">
        <f t="shared" si="2"/>
        <v>0</v>
      </c>
      <c r="I28" s="521">
        <f t="shared" si="2"/>
        <v>0</v>
      </c>
      <c r="J28" s="766">
        <f t="shared" si="1"/>
        <v>0</v>
      </c>
    </row>
    <row r="29" spans="2:10" s="120" customFormat="1" ht="12.75">
      <c r="B29" s="574" t="s">
        <v>376</v>
      </c>
      <c r="C29" s="526"/>
      <c r="D29" s="526"/>
      <c r="E29" s="526"/>
      <c r="F29" s="526"/>
      <c r="G29" s="526"/>
      <c r="H29" s="526"/>
      <c r="I29" s="526"/>
      <c r="J29" s="650">
        <f t="shared" si="1"/>
        <v>0</v>
      </c>
    </row>
    <row r="30" spans="2:10" s="120" customFormat="1" ht="24.75" thickBot="1">
      <c r="B30" s="575" t="s">
        <v>377</v>
      </c>
      <c r="C30" s="527"/>
      <c r="D30" s="527"/>
      <c r="E30" s="527"/>
      <c r="F30" s="527"/>
      <c r="G30" s="527"/>
      <c r="H30" s="527"/>
      <c r="I30" s="527"/>
      <c r="J30" s="653">
        <f t="shared" si="1"/>
        <v>0</v>
      </c>
    </row>
    <row r="31" spans="2:10" s="120" customFormat="1" ht="13.5" thickBot="1">
      <c r="B31" s="127" t="s">
        <v>369</v>
      </c>
      <c r="C31" s="128">
        <f>+C23+C27+C28</f>
        <v>0</v>
      </c>
      <c r="D31" s="128">
        <f t="shared" ref="D31:J31" si="3">+D23+D27+D28</f>
        <v>0</v>
      </c>
      <c r="E31" s="128">
        <f t="shared" si="3"/>
        <v>0</v>
      </c>
      <c r="F31" s="128">
        <f t="shared" si="3"/>
        <v>0</v>
      </c>
      <c r="G31" s="128">
        <f t="shared" si="3"/>
        <v>0</v>
      </c>
      <c r="H31" s="128">
        <f t="shared" si="3"/>
        <v>0</v>
      </c>
      <c r="I31" s="128">
        <f t="shared" si="3"/>
        <v>0</v>
      </c>
      <c r="J31" s="128">
        <f t="shared" si="3"/>
        <v>0</v>
      </c>
    </row>
    <row r="32" spans="2:10" s="120" customFormat="1" ht="12.75">
      <c r="B32" s="121"/>
    </row>
    <row r="33" spans="2:10" s="120" customFormat="1" ht="12.75">
      <c r="B33" s="121"/>
    </row>
    <row r="34" spans="2:10" s="120" customFormat="1" ht="12.75">
      <c r="B34" s="370" t="s">
        <v>378</v>
      </c>
    </row>
    <row r="35" spans="2:10" s="120" customFormat="1" ht="13.5" thickBot="1">
      <c r="B35" s="121"/>
    </row>
    <row r="36" spans="2:10" s="120" customFormat="1" ht="51.75" thickBot="1">
      <c r="B36" s="576" t="s">
        <v>368</v>
      </c>
      <c r="C36" s="577" t="str">
        <f t="shared" ref="C36:I36" si="4">+C22</f>
        <v>Nom Entitat local</v>
      </c>
      <c r="D36" s="577" t="str">
        <f t="shared" si="4"/>
        <v>Nom Organisme autònom / Consorci adscrit 1</v>
      </c>
      <c r="E36" s="577" t="str">
        <f t="shared" si="4"/>
        <v>Nom Organisme autònom / Consorci adscrit 2</v>
      </c>
      <c r="F36" s="577" t="str">
        <f t="shared" si="4"/>
        <v>Nom Organisme autònom / Consorci adscrit 3</v>
      </c>
      <c r="G36" s="577" t="str">
        <f t="shared" si="4"/>
        <v>Nom EPE / Societat municipal / Fundació 1</v>
      </c>
      <c r="H36" s="577" t="str">
        <f t="shared" si="4"/>
        <v>Nom EPE / Societat municipal / Fundació 2</v>
      </c>
      <c r="I36" s="577" t="str">
        <f t="shared" si="4"/>
        <v>Nom EPE / Societat municipal / Fundació 3</v>
      </c>
      <c r="J36" s="578" t="s">
        <v>369</v>
      </c>
    </row>
    <row r="37" spans="2:10" s="120" customFormat="1" ht="12.75">
      <c r="B37" s="130" t="s">
        <v>379</v>
      </c>
      <c r="C37" s="528"/>
      <c r="D37" s="528"/>
      <c r="E37" s="528"/>
      <c r="F37" s="528"/>
      <c r="G37" s="559"/>
      <c r="H37" s="559"/>
      <c r="I37" s="559"/>
      <c r="J37" s="657">
        <f t="shared" ref="J37:J47" si="5">SUM(C37:I37)</f>
        <v>0</v>
      </c>
    </row>
    <row r="38" spans="2:10" s="120" customFormat="1" ht="25.5">
      <c r="B38" s="377" t="s">
        <v>380</v>
      </c>
      <c r="C38" s="378">
        <f>SUM(C39:C41)</f>
        <v>0</v>
      </c>
      <c r="D38" s="378">
        <f>SUM(D39:D41)</f>
        <v>0</v>
      </c>
      <c r="E38" s="378">
        <f>SUM(E39:E41)</f>
        <v>0</v>
      </c>
      <c r="F38" s="378">
        <f>SUM(F39:F41)</f>
        <v>0</v>
      </c>
      <c r="G38" s="560"/>
      <c r="H38" s="560"/>
      <c r="I38" s="560"/>
      <c r="J38" s="654">
        <f t="shared" si="5"/>
        <v>0</v>
      </c>
    </row>
    <row r="39" spans="2:10" s="125" customFormat="1" ht="12.75">
      <c r="B39" s="375" t="s">
        <v>381</v>
      </c>
      <c r="C39" s="381"/>
      <c r="D39" s="381"/>
      <c r="E39" s="381"/>
      <c r="F39" s="381"/>
      <c r="G39" s="561"/>
      <c r="H39" s="561"/>
      <c r="I39" s="561"/>
      <c r="J39" s="650">
        <f t="shared" si="5"/>
        <v>0</v>
      </c>
    </row>
    <row r="40" spans="2:10" s="125" customFormat="1" ht="25.5">
      <c r="B40" s="375" t="s">
        <v>382</v>
      </c>
      <c r="C40" s="381"/>
      <c r="D40" s="381"/>
      <c r="E40" s="381"/>
      <c r="F40" s="381"/>
      <c r="G40" s="561"/>
      <c r="H40" s="561"/>
      <c r="I40" s="561"/>
      <c r="J40" s="650">
        <f t="shared" si="5"/>
        <v>0</v>
      </c>
    </row>
    <row r="41" spans="2:10" s="125" customFormat="1" ht="12.75">
      <c r="B41" s="376" t="s">
        <v>383</v>
      </c>
      <c r="C41" s="382"/>
      <c r="D41" s="382"/>
      <c r="E41" s="382"/>
      <c r="F41" s="382"/>
      <c r="G41" s="562"/>
      <c r="H41" s="562"/>
      <c r="I41" s="562"/>
      <c r="J41" s="651">
        <f t="shared" si="5"/>
        <v>0</v>
      </c>
    </row>
    <row r="42" spans="2:10" s="120" customFormat="1" ht="12.75">
      <c r="B42" s="377" t="s">
        <v>384</v>
      </c>
      <c r="C42" s="560"/>
      <c r="D42" s="560"/>
      <c r="E42" s="560"/>
      <c r="F42" s="560"/>
      <c r="G42" s="378">
        <f>SUM(G43:G46)</f>
        <v>0</v>
      </c>
      <c r="H42" s="379">
        <f>SUM(H43:H46)</f>
        <v>0</v>
      </c>
      <c r="I42" s="378">
        <f>SUM(I43:I46)</f>
        <v>0</v>
      </c>
      <c r="J42" s="654">
        <f t="shared" si="5"/>
        <v>0</v>
      </c>
    </row>
    <row r="43" spans="2:10" s="125" customFormat="1" ht="12.75">
      <c r="B43" s="375" t="s">
        <v>385</v>
      </c>
      <c r="C43" s="561"/>
      <c r="D43" s="561"/>
      <c r="E43" s="561"/>
      <c r="F43" s="561"/>
      <c r="G43" s="381"/>
      <c r="H43" s="381"/>
      <c r="I43" s="381"/>
      <c r="J43" s="650">
        <f t="shared" si="5"/>
        <v>0</v>
      </c>
    </row>
    <row r="44" spans="2:10" s="125" customFormat="1" ht="25.5">
      <c r="B44" s="375" t="s">
        <v>386</v>
      </c>
      <c r="C44" s="561"/>
      <c r="D44" s="561"/>
      <c r="E44" s="561"/>
      <c r="F44" s="561"/>
      <c r="G44" s="381"/>
      <c r="H44" s="381"/>
      <c r="I44" s="381"/>
      <c r="J44" s="650">
        <f t="shared" si="5"/>
        <v>0</v>
      </c>
    </row>
    <row r="45" spans="2:10" s="125" customFormat="1" ht="12.75">
      <c r="B45" s="375" t="s">
        <v>387</v>
      </c>
      <c r="C45" s="561"/>
      <c r="D45" s="561"/>
      <c r="E45" s="561"/>
      <c r="F45" s="561"/>
      <c r="G45" s="381"/>
      <c r="H45" s="381"/>
      <c r="I45" s="381"/>
      <c r="J45" s="650">
        <f t="shared" si="5"/>
        <v>0</v>
      </c>
    </row>
    <row r="46" spans="2:10" s="125" customFormat="1" ht="12.75">
      <c r="B46" s="376" t="s">
        <v>388</v>
      </c>
      <c r="C46" s="562"/>
      <c r="D46" s="562"/>
      <c r="E46" s="562"/>
      <c r="F46" s="562"/>
      <c r="G46" s="382"/>
      <c r="H46" s="382"/>
      <c r="I46" s="382"/>
      <c r="J46" s="651">
        <f t="shared" si="5"/>
        <v>0</v>
      </c>
    </row>
    <row r="47" spans="2:10" s="120" customFormat="1" ht="26.25" thickBot="1">
      <c r="B47" s="131" t="s">
        <v>389</v>
      </c>
      <c r="C47" s="133">
        <f>+F58</f>
        <v>0</v>
      </c>
      <c r="D47" s="133">
        <f>+F65</f>
        <v>0</v>
      </c>
      <c r="E47" s="133">
        <f>+F72</f>
        <v>0</v>
      </c>
      <c r="F47" s="133">
        <f>+F79</f>
        <v>0</v>
      </c>
      <c r="G47" s="132">
        <f>+F86</f>
        <v>0</v>
      </c>
      <c r="H47" s="133">
        <f>+F93</f>
        <v>0</v>
      </c>
      <c r="I47" s="132">
        <f>+F100</f>
        <v>0</v>
      </c>
      <c r="J47" s="658">
        <f t="shared" si="5"/>
        <v>0</v>
      </c>
    </row>
    <row r="48" spans="2:10" s="120" customFormat="1" ht="13.5" thickBot="1">
      <c r="B48" s="127" t="s">
        <v>369</v>
      </c>
      <c r="C48" s="128">
        <f>+C37-C38+C42-C47</f>
        <v>0</v>
      </c>
      <c r="D48" s="128">
        <f t="shared" ref="D48:J48" si="6">+D37-D38+D42-D47</f>
        <v>0</v>
      </c>
      <c r="E48" s="128">
        <f t="shared" si="6"/>
        <v>0</v>
      </c>
      <c r="F48" s="128">
        <f t="shared" si="6"/>
        <v>0</v>
      </c>
      <c r="G48" s="128">
        <f t="shared" si="6"/>
        <v>0</v>
      </c>
      <c r="H48" s="128">
        <f t="shared" si="6"/>
        <v>0</v>
      </c>
      <c r="I48" s="128">
        <f t="shared" si="6"/>
        <v>0</v>
      </c>
      <c r="J48" s="129">
        <f t="shared" si="6"/>
        <v>0</v>
      </c>
    </row>
    <row r="49" spans="2:10" s="136" customFormat="1" ht="12.75">
      <c r="B49" s="134"/>
      <c r="C49" s="135"/>
      <c r="D49" s="135"/>
      <c r="E49" s="135"/>
      <c r="F49" s="135"/>
      <c r="G49" s="135"/>
      <c r="H49" s="135"/>
      <c r="I49" s="135"/>
      <c r="J49" s="135"/>
    </row>
    <row r="50" spans="2:10" s="120" customFormat="1" ht="13.5" thickBot="1">
      <c r="B50" s="524" t="s">
        <v>390</v>
      </c>
      <c r="C50" s="168"/>
      <c r="D50" s="138"/>
      <c r="E50" s="138"/>
      <c r="F50" s="138"/>
      <c r="G50" s="140"/>
      <c r="H50" s="140"/>
    </row>
    <row r="51" spans="2:10" s="120" customFormat="1" ht="39" thickBot="1">
      <c r="B51" s="580" t="s">
        <v>391</v>
      </c>
      <c r="C51" s="847" t="s">
        <v>392</v>
      </c>
      <c r="D51" s="848"/>
      <c r="E51" s="849"/>
      <c r="F51" s="558" t="s">
        <v>393</v>
      </c>
      <c r="G51" s="140"/>
      <c r="H51" s="140"/>
    </row>
    <row r="52" spans="2:10" s="120" customFormat="1" ht="12.75">
      <c r="B52" s="583" t="str">
        <f>+B7</f>
        <v>Nom Entitat local</v>
      </c>
      <c r="C52" s="842" t="str">
        <f>+B8</f>
        <v>Nom Organisme autònom / Consorci adscrit 1</v>
      </c>
      <c r="D52" s="843"/>
      <c r="E52" s="844"/>
      <c r="F52" s="543"/>
      <c r="G52" s="140"/>
      <c r="H52" s="140"/>
    </row>
    <row r="53" spans="2:10" s="120" customFormat="1" ht="12.75">
      <c r="B53" s="582"/>
      <c r="C53" s="836" t="str">
        <f>+B9</f>
        <v>Nom Organisme autònom / Consorci adscrit 2</v>
      </c>
      <c r="D53" s="837"/>
      <c r="E53" s="838"/>
      <c r="F53" s="534"/>
      <c r="G53" s="140"/>
      <c r="H53" s="140"/>
    </row>
    <row r="54" spans="2:10" s="120" customFormat="1" ht="12.75">
      <c r="B54" s="582"/>
      <c r="C54" s="836" t="str">
        <f t="shared" ref="C54:C57" si="7">+B10</f>
        <v>Nom Organisme autònom / Consorci adscrit 3</v>
      </c>
      <c r="D54" s="837"/>
      <c r="E54" s="838"/>
      <c r="F54" s="534"/>
      <c r="G54" s="140"/>
      <c r="H54" s="140"/>
    </row>
    <row r="55" spans="2:10" s="120" customFormat="1" ht="12.75">
      <c r="B55" s="582"/>
      <c r="C55" s="836" t="str">
        <f t="shared" si="7"/>
        <v>Nom EPE / Societat municipal / Fundació 1</v>
      </c>
      <c r="D55" s="837"/>
      <c r="E55" s="838"/>
      <c r="F55" s="534"/>
      <c r="G55" s="140"/>
      <c r="H55" s="140"/>
    </row>
    <row r="56" spans="2:10" s="120" customFormat="1" ht="12.75">
      <c r="B56" s="582"/>
      <c r="C56" s="836" t="str">
        <f t="shared" si="7"/>
        <v>Nom EPE / Societat municipal / Fundació 2</v>
      </c>
      <c r="D56" s="837"/>
      <c r="E56" s="838"/>
      <c r="F56" s="534"/>
      <c r="G56" s="140"/>
      <c r="H56" s="140"/>
    </row>
    <row r="57" spans="2:10" s="120" customFormat="1" ht="12.75">
      <c r="B57" s="582"/>
      <c r="C57" s="839" t="str">
        <f t="shared" si="7"/>
        <v>Nom EPE / Societat municipal / Fundació 3</v>
      </c>
      <c r="D57" s="840"/>
      <c r="E57" s="841"/>
      <c r="F57" s="572"/>
      <c r="G57" s="140"/>
      <c r="H57" s="140"/>
    </row>
    <row r="58" spans="2:10" s="120" customFormat="1" ht="13.5" thickBot="1">
      <c r="B58" s="829" t="s">
        <v>394</v>
      </c>
      <c r="C58" s="830"/>
      <c r="D58" s="830"/>
      <c r="E58" s="831"/>
      <c r="F58" s="568">
        <f>SUM(F52:F57)</f>
        <v>0</v>
      </c>
      <c r="G58" s="140"/>
      <c r="H58" s="140"/>
    </row>
    <row r="59" spans="2:10" s="120" customFormat="1" ht="12.75">
      <c r="B59" s="583" t="str">
        <f>+B8</f>
        <v>Nom Organisme autònom / Consorci adscrit 1</v>
      </c>
      <c r="C59" s="842" t="str">
        <f>+B7</f>
        <v>Nom Entitat local</v>
      </c>
      <c r="D59" s="843"/>
      <c r="E59" s="844"/>
      <c r="F59" s="543"/>
      <c r="G59" s="140"/>
      <c r="H59" s="140"/>
    </row>
    <row r="60" spans="2:10" s="120" customFormat="1" ht="12.75">
      <c r="B60" s="582"/>
      <c r="C60" s="836" t="str">
        <f>+B9</f>
        <v>Nom Organisme autònom / Consorci adscrit 2</v>
      </c>
      <c r="D60" s="837"/>
      <c r="E60" s="838"/>
      <c r="F60" s="534"/>
      <c r="G60" s="140"/>
      <c r="H60" s="140"/>
    </row>
    <row r="61" spans="2:10" s="120" customFormat="1" ht="12.75">
      <c r="B61" s="582"/>
      <c r="C61" s="836" t="str">
        <f t="shared" ref="C61:C64" si="8">+B10</f>
        <v>Nom Organisme autònom / Consorci adscrit 3</v>
      </c>
      <c r="D61" s="837"/>
      <c r="E61" s="838"/>
      <c r="F61" s="534"/>
      <c r="G61" s="140"/>
      <c r="H61" s="140"/>
    </row>
    <row r="62" spans="2:10" s="120" customFormat="1" ht="12.75">
      <c r="B62" s="582"/>
      <c r="C62" s="836" t="str">
        <f t="shared" si="8"/>
        <v>Nom EPE / Societat municipal / Fundació 1</v>
      </c>
      <c r="D62" s="837"/>
      <c r="E62" s="838"/>
      <c r="F62" s="534"/>
      <c r="G62" s="140"/>
      <c r="H62" s="140"/>
    </row>
    <row r="63" spans="2:10" s="120" customFormat="1" ht="12.75">
      <c r="B63" s="582"/>
      <c r="C63" s="836" t="str">
        <f t="shared" si="8"/>
        <v>Nom EPE / Societat municipal / Fundació 2</v>
      </c>
      <c r="D63" s="837"/>
      <c r="E63" s="838"/>
      <c r="F63" s="534"/>
      <c r="G63" s="140"/>
      <c r="H63" s="140"/>
    </row>
    <row r="64" spans="2:10" s="120" customFormat="1" ht="12.75">
      <c r="B64" s="582"/>
      <c r="C64" s="839" t="str">
        <f t="shared" si="8"/>
        <v>Nom EPE / Societat municipal / Fundació 3</v>
      </c>
      <c r="D64" s="840"/>
      <c r="E64" s="841"/>
      <c r="F64" s="572"/>
      <c r="G64" s="140"/>
      <c r="H64" s="140"/>
    </row>
    <row r="65" spans="2:8" s="120" customFormat="1" ht="13.5" thickBot="1">
      <c r="B65" s="829" t="s">
        <v>394</v>
      </c>
      <c r="C65" s="830"/>
      <c r="D65" s="830"/>
      <c r="E65" s="831"/>
      <c r="F65" s="568">
        <f>SUM(F59:F64)</f>
        <v>0</v>
      </c>
      <c r="G65" s="140"/>
      <c r="H65" s="140"/>
    </row>
    <row r="66" spans="2:8" s="120" customFormat="1" ht="12.75">
      <c r="B66" s="581" t="str">
        <f>+B9</f>
        <v>Nom Organisme autònom / Consorci adscrit 2</v>
      </c>
      <c r="C66" s="842" t="str">
        <f>+B7</f>
        <v>Nom Entitat local</v>
      </c>
      <c r="D66" s="843"/>
      <c r="E66" s="844"/>
      <c r="F66" s="531"/>
      <c r="G66" s="140"/>
      <c r="H66" s="140"/>
    </row>
    <row r="67" spans="2:8" s="120" customFormat="1" ht="12.75">
      <c r="B67" s="582"/>
      <c r="C67" s="836" t="str">
        <f>+B8</f>
        <v>Nom Organisme autònom / Consorci adscrit 1</v>
      </c>
      <c r="D67" s="837"/>
      <c r="E67" s="838"/>
      <c r="F67" s="534"/>
      <c r="G67" s="140"/>
      <c r="H67" s="140"/>
    </row>
    <row r="68" spans="2:8" s="120" customFormat="1" ht="12.75">
      <c r="B68" s="582"/>
      <c r="C68" s="836" t="str">
        <f>+B10</f>
        <v>Nom Organisme autònom / Consorci adscrit 3</v>
      </c>
      <c r="D68" s="837"/>
      <c r="E68" s="838"/>
      <c r="F68" s="534"/>
      <c r="G68" s="140"/>
      <c r="H68" s="140"/>
    </row>
    <row r="69" spans="2:8" s="120" customFormat="1" ht="12.75">
      <c r="B69" s="582"/>
      <c r="C69" s="836" t="str">
        <f t="shared" ref="C69:C71" si="9">+B11</f>
        <v>Nom EPE / Societat municipal / Fundació 1</v>
      </c>
      <c r="D69" s="837"/>
      <c r="E69" s="838"/>
      <c r="F69" s="534"/>
      <c r="G69" s="140"/>
      <c r="H69" s="140"/>
    </row>
    <row r="70" spans="2:8" s="120" customFormat="1" ht="12.75">
      <c r="B70" s="582"/>
      <c r="C70" s="836" t="str">
        <f t="shared" si="9"/>
        <v>Nom EPE / Societat municipal / Fundació 2</v>
      </c>
      <c r="D70" s="837"/>
      <c r="E70" s="838"/>
      <c r="F70" s="534"/>
      <c r="G70" s="140"/>
      <c r="H70" s="140"/>
    </row>
    <row r="71" spans="2:8" s="120" customFormat="1" ht="12.75">
      <c r="B71" s="582"/>
      <c r="C71" s="839" t="str">
        <f t="shared" si="9"/>
        <v>Nom EPE / Societat municipal / Fundació 3</v>
      </c>
      <c r="D71" s="840"/>
      <c r="E71" s="841"/>
      <c r="F71" s="572"/>
      <c r="G71" s="140"/>
      <c r="H71" s="140"/>
    </row>
    <row r="72" spans="2:8" s="120" customFormat="1" ht="13.5" thickBot="1">
      <c r="B72" s="829" t="s">
        <v>394</v>
      </c>
      <c r="C72" s="830"/>
      <c r="D72" s="830"/>
      <c r="E72" s="831"/>
      <c r="F72" s="568">
        <f>SUM(F66:F71)</f>
        <v>0</v>
      </c>
      <c r="G72" s="140"/>
      <c r="H72" s="140"/>
    </row>
    <row r="73" spans="2:8" s="120" customFormat="1" ht="12.75">
      <c r="B73" s="581" t="str">
        <f>+B10</f>
        <v>Nom Organisme autònom / Consorci adscrit 3</v>
      </c>
      <c r="C73" s="842" t="str">
        <f>+B7</f>
        <v>Nom Entitat local</v>
      </c>
      <c r="D73" s="843"/>
      <c r="E73" s="844"/>
      <c r="F73" s="531"/>
      <c r="G73" s="140"/>
      <c r="H73" s="140"/>
    </row>
    <row r="74" spans="2:8" s="120" customFormat="1" ht="12.75">
      <c r="B74" s="582"/>
      <c r="C74" s="836" t="str">
        <f>+B8</f>
        <v>Nom Organisme autònom / Consorci adscrit 1</v>
      </c>
      <c r="D74" s="837"/>
      <c r="E74" s="838"/>
      <c r="F74" s="534"/>
      <c r="G74" s="140"/>
      <c r="H74" s="140"/>
    </row>
    <row r="75" spans="2:8" s="120" customFormat="1" ht="12.75">
      <c r="B75" s="582"/>
      <c r="C75" s="836" t="str">
        <f>+B9</f>
        <v>Nom Organisme autònom / Consorci adscrit 2</v>
      </c>
      <c r="D75" s="837"/>
      <c r="E75" s="838"/>
      <c r="F75" s="534"/>
      <c r="G75" s="140"/>
      <c r="H75" s="140"/>
    </row>
    <row r="76" spans="2:8" s="120" customFormat="1" ht="12.75">
      <c r="B76" s="582"/>
      <c r="C76" s="836" t="str">
        <f>+B11</f>
        <v>Nom EPE / Societat municipal / Fundació 1</v>
      </c>
      <c r="D76" s="837"/>
      <c r="E76" s="838"/>
      <c r="F76" s="534"/>
      <c r="G76" s="140"/>
      <c r="H76" s="140"/>
    </row>
    <row r="77" spans="2:8" s="120" customFormat="1" ht="12.75">
      <c r="B77" s="582"/>
      <c r="C77" s="836" t="str">
        <f t="shared" ref="C77:C78" si="10">+B12</f>
        <v>Nom EPE / Societat municipal / Fundació 2</v>
      </c>
      <c r="D77" s="837"/>
      <c r="E77" s="838"/>
      <c r="F77" s="534"/>
      <c r="G77" s="140"/>
      <c r="H77" s="140"/>
    </row>
    <row r="78" spans="2:8" s="120" customFormat="1" ht="12.75">
      <c r="B78" s="582"/>
      <c r="C78" s="839" t="str">
        <f t="shared" si="10"/>
        <v>Nom EPE / Societat municipal / Fundació 3</v>
      </c>
      <c r="D78" s="840"/>
      <c r="E78" s="841"/>
      <c r="F78" s="572"/>
      <c r="G78" s="140"/>
      <c r="H78" s="140"/>
    </row>
    <row r="79" spans="2:8" s="120" customFormat="1" ht="13.5" thickBot="1">
      <c r="B79" s="829" t="s">
        <v>394</v>
      </c>
      <c r="C79" s="830"/>
      <c r="D79" s="830"/>
      <c r="E79" s="831"/>
      <c r="F79" s="568">
        <f>SUM(F73:F78)</f>
        <v>0</v>
      </c>
      <c r="G79" s="140"/>
      <c r="H79" s="140"/>
    </row>
    <row r="80" spans="2:8" s="120" customFormat="1" ht="12.75">
      <c r="B80" s="581" t="str">
        <f>+B11</f>
        <v>Nom EPE / Societat municipal / Fundació 1</v>
      </c>
      <c r="C80" s="842" t="str">
        <f>+B7</f>
        <v>Nom Entitat local</v>
      </c>
      <c r="D80" s="843"/>
      <c r="E80" s="844"/>
      <c r="F80" s="531"/>
      <c r="G80" s="140"/>
      <c r="H80" s="140"/>
    </row>
    <row r="81" spans="2:8" s="120" customFormat="1" ht="12.75">
      <c r="B81" s="582"/>
      <c r="C81" s="836" t="str">
        <f>+B8</f>
        <v>Nom Organisme autònom / Consorci adscrit 1</v>
      </c>
      <c r="D81" s="837"/>
      <c r="E81" s="838"/>
      <c r="F81" s="534"/>
      <c r="G81" s="140"/>
      <c r="H81" s="140"/>
    </row>
    <row r="82" spans="2:8" s="120" customFormat="1" ht="12.75">
      <c r="B82" s="582"/>
      <c r="C82" s="836" t="str">
        <f t="shared" ref="C82:C83" si="11">+B9</f>
        <v>Nom Organisme autònom / Consorci adscrit 2</v>
      </c>
      <c r="D82" s="837"/>
      <c r="E82" s="838"/>
      <c r="F82" s="534"/>
      <c r="G82" s="140"/>
      <c r="H82" s="140"/>
    </row>
    <row r="83" spans="2:8" ht="12.75">
      <c r="B83" s="582"/>
      <c r="C83" s="836" t="str">
        <f t="shared" si="11"/>
        <v>Nom Organisme autònom / Consorci adscrit 3</v>
      </c>
      <c r="D83" s="837"/>
      <c r="E83" s="838"/>
      <c r="F83" s="534"/>
      <c r="G83" s="143"/>
      <c r="H83" s="143"/>
    </row>
    <row r="84" spans="2:8" ht="12.75">
      <c r="B84" s="582"/>
      <c r="C84" s="836" t="str">
        <f>+B12</f>
        <v>Nom EPE / Societat municipal / Fundació 2</v>
      </c>
      <c r="D84" s="837"/>
      <c r="E84" s="838"/>
      <c r="F84" s="534"/>
      <c r="G84" s="143"/>
      <c r="H84" s="143"/>
    </row>
    <row r="85" spans="2:8" ht="12.75">
      <c r="B85" s="582"/>
      <c r="C85" s="839" t="str">
        <f>+B13</f>
        <v>Nom EPE / Societat municipal / Fundació 3</v>
      </c>
      <c r="D85" s="840"/>
      <c r="E85" s="841"/>
      <c r="F85" s="572"/>
    </row>
    <row r="86" spans="2:8" ht="13.5" thickBot="1">
      <c r="B86" s="829" t="s">
        <v>394</v>
      </c>
      <c r="C86" s="830"/>
      <c r="D86" s="830"/>
      <c r="E86" s="831"/>
      <c r="F86" s="568">
        <f>SUM(F80:F85)</f>
        <v>0</v>
      </c>
    </row>
    <row r="87" spans="2:8" ht="12.75">
      <c r="B87" s="581" t="str">
        <f>+B12</f>
        <v>Nom EPE / Societat municipal / Fundació 2</v>
      </c>
      <c r="C87" s="842" t="str">
        <f>+B7</f>
        <v>Nom Entitat local</v>
      </c>
      <c r="D87" s="843"/>
      <c r="E87" s="844"/>
      <c r="F87" s="531"/>
    </row>
    <row r="88" spans="2:8" ht="12.75">
      <c r="B88" s="582"/>
      <c r="C88" s="836" t="str">
        <f>+B8</f>
        <v>Nom Organisme autònom / Consorci adscrit 1</v>
      </c>
      <c r="D88" s="837"/>
      <c r="E88" s="838"/>
      <c r="F88" s="534"/>
    </row>
    <row r="89" spans="2:8" ht="12.75">
      <c r="B89" s="582"/>
      <c r="C89" s="836" t="str">
        <f t="shared" ref="C89:C91" si="12">+B9</f>
        <v>Nom Organisme autònom / Consorci adscrit 2</v>
      </c>
      <c r="D89" s="837"/>
      <c r="E89" s="838"/>
      <c r="F89" s="534"/>
    </row>
    <row r="90" spans="2:8" ht="12.75">
      <c r="B90" s="582"/>
      <c r="C90" s="836" t="str">
        <f t="shared" si="12"/>
        <v>Nom Organisme autònom / Consorci adscrit 3</v>
      </c>
      <c r="D90" s="837"/>
      <c r="E90" s="838"/>
      <c r="F90" s="534"/>
    </row>
    <row r="91" spans="2:8" ht="12.75">
      <c r="B91" s="582"/>
      <c r="C91" s="836" t="str">
        <f t="shared" si="12"/>
        <v>Nom EPE / Societat municipal / Fundació 1</v>
      </c>
      <c r="D91" s="837"/>
      <c r="E91" s="838"/>
      <c r="F91" s="534"/>
    </row>
    <row r="92" spans="2:8" ht="12.75">
      <c r="B92" s="582"/>
      <c r="C92" s="839" t="str">
        <f>+B13</f>
        <v>Nom EPE / Societat municipal / Fundació 3</v>
      </c>
      <c r="D92" s="840"/>
      <c r="E92" s="841"/>
      <c r="F92" s="572"/>
    </row>
    <row r="93" spans="2:8" ht="13.5" thickBot="1">
      <c r="B93" s="829" t="s">
        <v>394</v>
      </c>
      <c r="C93" s="830"/>
      <c r="D93" s="830"/>
      <c r="E93" s="831"/>
      <c r="F93" s="568">
        <f>SUM(F87:F92)</f>
        <v>0</v>
      </c>
    </row>
    <row r="94" spans="2:8" ht="12.75">
      <c r="B94" s="581" t="str">
        <f>+B13</f>
        <v>Nom EPE / Societat municipal / Fundació 3</v>
      </c>
      <c r="C94" s="842" t="str">
        <f>+B7</f>
        <v>Nom Entitat local</v>
      </c>
      <c r="D94" s="843"/>
      <c r="E94" s="844"/>
      <c r="F94" s="531"/>
    </row>
    <row r="95" spans="2:8" ht="12.75">
      <c r="B95" s="582"/>
      <c r="C95" s="836" t="str">
        <f>+B8</f>
        <v>Nom Organisme autònom / Consorci adscrit 1</v>
      </c>
      <c r="D95" s="837"/>
      <c r="E95" s="838"/>
      <c r="F95" s="534"/>
    </row>
    <row r="96" spans="2:8" ht="12.75">
      <c r="B96" s="582"/>
      <c r="C96" s="836" t="str">
        <f t="shared" ref="C96:C99" si="13">+B9</f>
        <v>Nom Organisme autònom / Consorci adscrit 2</v>
      </c>
      <c r="D96" s="837"/>
      <c r="E96" s="838"/>
      <c r="F96" s="534"/>
    </row>
    <row r="97" spans="2:6" ht="12.75">
      <c r="B97" s="582"/>
      <c r="C97" s="836" t="str">
        <f t="shared" si="13"/>
        <v>Nom Organisme autònom / Consorci adscrit 3</v>
      </c>
      <c r="D97" s="837"/>
      <c r="E97" s="838"/>
      <c r="F97" s="534"/>
    </row>
    <row r="98" spans="2:6" ht="12.75">
      <c r="B98" s="582"/>
      <c r="C98" s="836" t="str">
        <f t="shared" si="13"/>
        <v>Nom EPE / Societat municipal / Fundació 1</v>
      </c>
      <c r="D98" s="837"/>
      <c r="E98" s="838"/>
      <c r="F98" s="534"/>
    </row>
    <row r="99" spans="2:6" ht="12.75">
      <c r="B99" s="582"/>
      <c r="C99" s="839" t="str">
        <f t="shared" si="13"/>
        <v>Nom EPE / Societat municipal / Fundació 2</v>
      </c>
      <c r="D99" s="840"/>
      <c r="E99" s="841"/>
      <c r="F99" s="572"/>
    </row>
    <row r="100" spans="2:6" ht="13.5" thickBot="1">
      <c r="B100" s="829" t="s">
        <v>394</v>
      </c>
      <c r="C100" s="830"/>
      <c r="D100" s="830"/>
      <c r="E100" s="831"/>
      <c r="F100" s="568">
        <f>SUM(F94:F99)</f>
        <v>0</v>
      </c>
    </row>
    <row r="101" spans="2:6" ht="13.5" thickBot="1">
      <c r="B101" s="832" t="s">
        <v>369</v>
      </c>
      <c r="C101" s="833"/>
      <c r="D101" s="833"/>
      <c r="E101" s="834"/>
      <c r="F101" s="544">
        <f>+F100+F93+F86+F79+F72+F65+F58</f>
        <v>0</v>
      </c>
    </row>
  </sheetData>
  <mergeCells count="62">
    <mergeCell ref="B100:E100"/>
    <mergeCell ref="B101:E101"/>
    <mergeCell ref="C94:E94"/>
    <mergeCell ref="C95:E95"/>
    <mergeCell ref="C96:E96"/>
    <mergeCell ref="C97:E97"/>
    <mergeCell ref="C98:E98"/>
    <mergeCell ref="C99:E99"/>
    <mergeCell ref="B93:E93"/>
    <mergeCell ref="C82:E82"/>
    <mergeCell ref="C83:E83"/>
    <mergeCell ref="C84:E84"/>
    <mergeCell ref="C85:E85"/>
    <mergeCell ref="B86:E86"/>
    <mergeCell ref="C87:E87"/>
    <mergeCell ref="C88:E88"/>
    <mergeCell ref="C89:E89"/>
    <mergeCell ref="C90:E90"/>
    <mergeCell ref="C91:E91"/>
    <mergeCell ref="C92:E92"/>
    <mergeCell ref="C81:E81"/>
    <mergeCell ref="C70:E70"/>
    <mergeCell ref="C71:E71"/>
    <mergeCell ref="B72:E72"/>
    <mergeCell ref="C73:E73"/>
    <mergeCell ref="C74:E74"/>
    <mergeCell ref="C75:E75"/>
    <mergeCell ref="C76:E76"/>
    <mergeCell ref="C77:E77"/>
    <mergeCell ref="C78:E78"/>
    <mergeCell ref="B79:E79"/>
    <mergeCell ref="C80:E80"/>
    <mergeCell ref="C69:E69"/>
    <mergeCell ref="B58:E58"/>
    <mergeCell ref="C59:E59"/>
    <mergeCell ref="C60:E60"/>
    <mergeCell ref="C61:E61"/>
    <mergeCell ref="C62:E62"/>
    <mergeCell ref="C63:E63"/>
    <mergeCell ref="C64:E64"/>
    <mergeCell ref="B65:E65"/>
    <mergeCell ref="C66:E66"/>
    <mergeCell ref="C67:E67"/>
    <mergeCell ref="C68:E68"/>
    <mergeCell ref="C57:E57"/>
    <mergeCell ref="B10:C10"/>
    <mergeCell ref="B11:C11"/>
    <mergeCell ref="B12:C12"/>
    <mergeCell ref="B13:C13"/>
    <mergeCell ref="B16:B17"/>
    <mergeCell ref="C51:E51"/>
    <mergeCell ref="C52:E52"/>
    <mergeCell ref="C53:E53"/>
    <mergeCell ref="C54:E54"/>
    <mergeCell ref="C55:E55"/>
    <mergeCell ref="C56:E56"/>
    <mergeCell ref="B9:C9"/>
    <mergeCell ref="B2:J2"/>
    <mergeCell ref="B3:J3"/>
    <mergeCell ref="B6:C6"/>
    <mergeCell ref="B7:C7"/>
    <mergeCell ref="B8:C8"/>
  </mergeCells>
  <pageMargins left="0.39370078740157483" right="0.39370078740157483" top="0.39370078740157483" bottom="0.39370078740157483" header="0.31496062992125984" footer="0.31496062992125984"/>
  <pageSetup paperSize="9" scale="75"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2:I46"/>
  <sheetViews>
    <sheetView showGridLines="0" view="pageBreakPreview" zoomScaleNormal="110" zoomScaleSheetLayoutView="100" workbookViewId="0">
      <selection activeCell="B5" sqref="B5"/>
    </sheetView>
  </sheetViews>
  <sheetFormatPr defaultColWidth="11.42578125" defaultRowHeight="14.25"/>
  <cols>
    <col min="1" max="1" width="4.140625" style="554" customWidth="1"/>
    <col min="2" max="2" width="75" style="554" customWidth="1"/>
    <col min="3" max="3" width="22.28515625" style="554" customWidth="1"/>
    <col min="4" max="4" width="3.85546875" style="554" customWidth="1"/>
    <col min="5" max="16384" width="11.42578125" style="554"/>
  </cols>
  <sheetData>
    <row r="2" spans="2:9" s="149" customFormat="1" ht="91.5" customHeight="1">
      <c r="B2" s="835" t="s">
        <v>1087</v>
      </c>
      <c r="C2" s="835"/>
      <c r="D2" s="555"/>
      <c r="E2" s="555"/>
      <c r="F2" s="555"/>
      <c r="G2" s="555"/>
      <c r="H2" s="555"/>
      <c r="I2" s="555"/>
    </row>
    <row r="3" spans="2:9" s="147" customFormat="1" ht="20.25">
      <c r="B3" s="1230" t="s">
        <v>1057</v>
      </c>
      <c r="C3" s="1230"/>
      <c r="D3" s="556"/>
      <c r="E3" s="556"/>
      <c r="F3" s="556"/>
      <c r="G3" s="556"/>
      <c r="H3" s="556"/>
      <c r="I3" s="556"/>
    </row>
    <row r="4" spans="2:9" s="147" customFormat="1" ht="12.75">
      <c r="B4" s="584"/>
      <c r="C4" s="584"/>
      <c r="D4" s="585"/>
      <c r="E4" s="585"/>
      <c r="F4" s="585"/>
      <c r="G4" s="585"/>
      <c r="H4" s="585"/>
      <c r="I4" s="585"/>
    </row>
    <row r="5" spans="2:9" s="147" customFormat="1" ht="12.75">
      <c r="B5" s="584"/>
      <c r="C5" s="584"/>
      <c r="D5" s="585"/>
      <c r="E5" s="585"/>
      <c r="F5" s="585"/>
      <c r="G5" s="585"/>
      <c r="H5" s="585"/>
      <c r="I5" s="585"/>
    </row>
    <row r="6" spans="2:9" s="586" customFormat="1" ht="12.75">
      <c r="B6" s="1231" t="s">
        <v>1058</v>
      </c>
      <c r="C6" s="1232"/>
    </row>
    <row r="7" spans="2:9" s="586" customFormat="1" ht="12.75">
      <c r="B7" s="587" t="s">
        <v>459</v>
      </c>
      <c r="C7" s="593"/>
    </row>
    <row r="8" spans="2:9" s="586" customFormat="1" ht="12.75">
      <c r="B8" s="588" t="s">
        <v>460</v>
      </c>
      <c r="C8" s="594"/>
    </row>
    <row r="9" spans="2:9" s="586" customFormat="1" ht="12.75">
      <c r="B9" s="588" t="s">
        <v>461</v>
      </c>
      <c r="C9" s="594"/>
    </row>
    <row r="10" spans="2:9" s="586" customFormat="1" ht="12.75">
      <c r="B10" s="588" t="s">
        <v>462</v>
      </c>
      <c r="C10" s="594"/>
    </row>
    <row r="11" spans="2:9" s="586" customFormat="1" ht="12.75">
      <c r="B11" s="589" t="s">
        <v>463</v>
      </c>
      <c r="C11" s="595"/>
    </row>
    <row r="12" spans="2:9" s="586" customFormat="1" ht="12.75">
      <c r="B12" s="550" t="s">
        <v>1059</v>
      </c>
      <c r="C12" s="551">
        <f>SUM(C7:C11)</f>
        <v>0</v>
      </c>
    </row>
    <row r="13" spans="2:9" s="586" customFormat="1" ht="12.75">
      <c r="B13" s="1228" t="s">
        <v>1060</v>
      </c>
      <c r="C13" s="1229"/>
    </row>
    <row r="14" spans="2:9" s="586" customFormat="1" ht="12.75">
      <c r="B14" s="587" t="s">
        <v>1061</v>
      </c>
      <c r="C14" s="594"/>
    </row>
    <row r="15" spans="2:9" s="586" customFormat="1" ht="12.75">
      <c r="B15" s="588" t="s">
        <v>1062</v>
      </c>
      <c r="C15" s="594"/>
    </row>
    <row r="16" spans="2:9" s="586" customFormat="1" ht="12.75">
      <c r="B16" s="588" t="s">
        <v>1063</v>
      </c>
      <c r="C16" s="594"/>
    </row>
    <row r="17" spans="2:3" s="586" customFormat="1" ht="12.75">
      <c r="B17" s="589" t="s">
        <v>1064</v>
      </c>
      <c r="C17" s="594"/>
    </row>
    <row r="18" spans="2:3" s="586" customFormat="1" ht="12.75">
      <c r="B18" s="550" t="s">
        <v>1065</v>
      </c>
      <c r="C18" s="551">
        <f>SUM(C14:C17)</f>
        <v>0</v>
      </c>
    </row>
    <row r="19" spans="2:3" s="586" customFormat="1" ht="12.75">
      <c r="B19" s="552" t="s">
        <v>1066</v>
      </c>
      <c r="C19" s="553">
        <f>+C12-C18</f>
        <v>0</v>
      </c>
    </row>
    <row r="20" spans="2:3" s="586" customFormat="1" ht="12.75">
      <c r="B20" s="590"/>
      <c r="C20" s="591"/>
    </row>
    <row r="21" spans="2:3" s="586" customFormat="1" ht="12.75">
      <c r="B21" s="1231" t="s">
        <v>1067</v>
      </c>
      <c r="C21" s="1232"/>
    </row>
    <row r="22" spans="2:3" s="586" customFormat="1" ht="12.75">
      <c r="B22" s="587" t="s">
        <v>469</v>
      </c>
      <c r="C22" s="594"/>
    </row>
    <row r="23" spans="2:3" s="586" customFormat="1" ht="12.75">
      <c r="B23" s="588" t="s">
        <v>1068</v>
      </c>
      <c r="C23" s="594"/>
    </row>
    <row r="24" spans="2:3" s="586" customFormat="1" ht="12.75">
      <c r="B24" s="589" t="s">
        <v>462</v>
      </c>
      <c r="C24" s="594"/>
    </row>
    <row r="25" spans="2:3" s="586" customFormat="1" ht="12.75">
      <c r="B25" s="550" t="s">
        <v>1069</v>
      </c>
      <c r="C25" s="551">
        <f>SUM(C22:C24)</f>
        <v>0</v>
      </c>
    </row>
    <row r="26" spans="2:3" s="586" customFormat="1" ht="12.75">
      <c r="B26" s="1228" t="s">
        <v>1070</v>
      </c>
      <c r="C26" s="1229"/>
    </row>
    <row r="27" spans="2:3" s="586" customFormat="1" ht="12.75">
      <c r="B27" s="587" t="s">
        <v>469</v>
      </c>
      <c r="C27" s="594"/>
    </row>
    <row r="28" spans="2:3" s="586" customFormat="1" ht="12.75">
      <c r="B28" s="588" t="s">
        <v>1068</v>
      </c>
      <c r="C28" s="594"/>
    </row>
    <row r="29" spans="2:3" s="586" customFormat="1" ht="12.75">
      <c r="B29" s="589" t="s">
        <v>462</v>
      </c>
      <c r="C29" s="594"/>
    </row>
    <row r="30" spans="2:3" s="586" customFormat="1" ht="12.75">
      <c r="B30" s="550" t="s">
        <v>1071</v>
      </c>
      <c r="C30" s="551">
        <f>SUM(C27:C29)</f>
        <v>0</v>
      </c>
    </row>
    <row r="31" spans="2:3" s="586" customFormat="1" ht="12.75">
      <c r="B31" s="552" t="s">
        <v>1072</v>
      </c>
      <c r="C31" s="553">
        <f>+C25-C30</f>
        <v>0</v>
      </c>
    </row>
    <row r="32" spans="2:3" s="586" customFormat="1" ht="12.75">
      <c r="B32" s="590"/>
      <c r="C32" s="591"/>
    </row>
    <row r="33" spans="2:3" s="586" customFormat="1" ht="12.75">
      <c r="B33" s="552" t="s">
        <v>1073</v>
      </c>
      <c r="C33" s="553">
        <f>+C19-C31</f>
        <v>0</v>
      </c>
    </row>
    <row r="34" spans="2:3" s="586" customFormat="1" ht="12.75">
      <c r="B34" s="596" t="s">
        <v>1074</v>
      </c>
      <c r="C34" s="597"/>
    </row>
    <row r="35" spans="2:3" s="586" customFormat="1" ht="12.75">
      <c r="B35" s="552" t="s">
        <v>1075</v>
      </c>
      <c r="C35" s="553">
        <f>+C33-C34</f>
        <v>0</v>
      </c>
    </row>
    <row r="36" spans="2:3" s="586" customFormat="1" ht="12.75">
      <c r="B36" s="552" t="s">
        <v>1076</v>
      </c>
      <c r="C36" s="553">
        <f>IF(C19=0,0,C35/C19*100)</f>
        <v>0</v>
      </c>
    </row>
    <row r="37" spans="2:3" s="586" customFormat="1" ht="12.75">
      <c r="B37" s="592"/>
      <c r="C37" s="592"/>
    </row>
    <row r="38" spans="2:3" s="586" customFormat="1" ht="12.75"/>
    <row r="39" spans="2:3" s="586" customFormat="1" ht="12.75"/>
    <row r="40" spans="2:3" s="586" customFormat="1" ht="12.75"/>
    <row r="41" spans="2:3" s="586" customFormat="1" ht="12.75"/>
    <row r="42" spans="2:3" s="586" customFormat="1" ht="12.75"/>
    <row r="43" spans="2:3" s="586" customFormat="1" ht="12.75"/>
    <row r="44" spans="2:3" s="586" customFormat="1" ht="12.75"/>
    <row r="45" spans="2:3" s="586" customFormat="1" ht="12.75"/>
    <row r="46" spans="2:3" s="586" customFormat="1" ht="12.75"/>
  </sheetData>
  <mergeCells count="6">
    <mergeCell ref="B26:C26"/>
    <mergeCell ref="B2:C2"/>
    <mergeCell ref="B3:C3"/>
    <mergeCell ref="B6:C6"/>
    <mergeCell ref="B13:C13"/>
    <mergeCell ref="B21:C21"/>
  </mergeCells>
  <pageMargins left="0.78740157480314965" right="0.78740157480314965" top="0.78740157480314965" bottom="0.78740157480314965" header="0.31496062992125984" footer="0.31496062992125984"/>
  <pageSetup paperSize="9" scale="87" fitToHeight="2"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D24"/>
  <sheetViews>
    <sheetView view="pageBreakPreview" topLeftCell="A15" zoomScaleNormal="100" zoomScaleSheetLayoutView="10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4" width="18.5703125" style="52" customWidth="1"/>
    <col min="5" max="16384" width="11.42578125" style="50"/>
  </cols>
  <sheetData>
    <row r="1" spans="1:4">
      <c r="A1" s="27" t="s">
        <v>231</v>
      </c>
      <c r="B1" s="27" t="str">
        <f>Inventari!A1</f>
        <v>1.</v>
      </c>
      <c r="C1" s="27" t="str">
        <f>Inventari!B1</f>
        <v>Control permanent no planificable</v>
      </c>
    </row>
    <row r="2" spans="1:4">
      <c r="A2" s="29" t="s">
        <v>232</v>
      </c>
      <c r="B2" s="29" t="str">
        <f>Inventari!B24</f>
        <v>1.4</v>
      </c>
      <c r="C2" s="29" t="str">
        <f>Inventari!C24</f>
        <v>Endeutament</v>
      </c>
    </row>
    <row r="3" spans="1:4">
      <c r="A3" s="67" t="s">
        <v>233</v>
      </c>
      <c r="B3" s="67" t="str">
        <f>Inventari!C28</f>
        <v>1.4.4</v>
      </c>
      <c r="C3" s="61" t="str">
        <f>Inventari!D28</f>
        <v>Concertació d'operacions de crèdit per finançar, excepcionalment, despesa corrent a través de modificacions de crèdit</v>
      </c>
    </row>
    <row r="4" spans="1:4">
      <c r="A4" s="74"/>
      <c r="C4" s="747"/>
    </row>
    <row r="5" spans="1:4" ht="18.95" customHeight="1">
      <c r="A5" s="70" t="s">
        <v>234</v>
      </c>
      <c r="B5" s="62" t="s">
        <v>235</v>
      </c>
      <c r="C5" s="55" t="s">
        <v>236</v>
      </c>
    </row>
    <row r="6" spans="1:4" ht="76.5">
      <c r="A6" s="54" t="s">
        <v>237</v>
      </c>
      <c r="B6" s="98" t="str">
        <f>Inventari!E28</f>
        <v>Art. 177.5 RDLeg 2/2004
Art. 54.1.b) RDLeg 781/1986
Art. 4.1.b).3 i .5 RD 128/2018</v>
      </c>
      <c r="C6" s="53" t="str">
        <f>Inventari!F28</f>
        <v>La concertació o modificació de qualsevol operació de crèdit, així com l'adopció d'acords en assumptes per a les que legalment s'exigeixi una majoria especial, haurà d'acordar-se previ informe de la intervenció.</v>
      </c>
    </row>
    <row r="7" spans="1:4">
      <c r="A7" s="69"/>
      <c r="B7" s="113"/>
      <c r="C7" s="72"/>
    </row>
    <row r="8" spans="1:4" ht="22.5" customHeight="1">
      <c r="A8" s="70" t="s">
        <v>238</v>
      </c>
      <c r="B8" s="62" t="s">
        <v>235</v>
      </c>
      <c r="C8" s="71" t="str">
        <f>'1.1.1'!C8</f>
        <v>Aspectes a revisar</v>
      </c>
    </row>
    <row r="9" spans="1:4" s="56" customFormat="1" ht="51">
      <c r="A9" s="46" t="s">
        <v>240</v>
      </c>
      <c r="B9" s="748" t="s">
        <v>1088</v>
      </c>
      <c r="C9" s="33" t="s">
        <v>242</v>
      </c>
      <c r="D9" s="63"/>
    </row>
    <row r="10" spans="1:4" s="733" customFormat="1" ht="25.5">
      <c r="A10" s="749" t="s">
        <v>243</v>
      </c>
      <c r="B10" s="750" t="s">
        <v>249</v>
      </c>
      <c r="C10" s="750" t="s">
        <v>397</v>
      </c>
      <c r="D10" s="674"/>
    </row>
    <row r="11" spans="1:4" ht="89.25">
      <c r="A11" s="68" t="s">
        <v>245</v>
      </c>
      <c r="B11" s="668" t="s">
        <v>1089</v>
      </c>
      <c r="C11" s="668" t="s">
        <v>1090</v>
      </c>
    </row>
    <row r="12" spans="1:4" s="673" customFormat="1" ht="25.5">
      <c r="A12" s="68" t="s">
        <v>248</v>
      </c>
      <c r="B12" s="750" t="s">
        <v>1091</v>
      </c>
      <c r="C12" s="750" t="s">
        <v>1092</v>
      </c>
      <c r="D12" s="693"/>
    </row>
    <row r="13" spans="1:4" s="673" customFormat="1" ht="38.25">
      <c r="A13" s="68" t="s">
        <v>251</v>
      </c>
      <c r="B13" s="18" t="s">
        <v>1093</v>
      </c>
      <c r="C13" s="18" t="s">
        <v>1094</v>
      </c>
      <c r="D13" s="693"/>
    </row>
    <row r="14" spans="1:4" s="673" customFormat="1" ht="51">
      <c r="A14" s="68" t="s">
        <v>254</v>
      </c>
      <c r="B14" s="668" t="s">
        <v>1095</v>
      </c>
      <c r="C14" s="668" t="s">
        <v>1096</v>
      </c>
      <c r="D14" s="693"/>
    </row>
    <row r="15" spans="1:4" ht="38.25">
      <c r="A15" s="68" t="s">
        <v>257</v>
      </c>
      <c r="B15" s="668" t="s">
        <v>754</v>
      </c>
      <c r="C15" s="668" t="s">
        <v>1097</v>
      </c>
    </row>
    <row r="16" spans="1:4" ht="38.25">
      <c r="A16" s="68" t="s">
        <v>260</v>
      </c>
      <c r="B16" s="668" t="s">
        <v>754</v>
      </c>
      <c r="C16" s="668" t="s">
        <v>1098</v>
      </c>
    </row>
    <row r="17" spans="1:4" ht="38.25">
      <c r="A17" s="68" t="s">
        <v>263</v>
      </c>
      <c r="B17" s="725" t="s">
        <v>1093</v>
      </c>
      <c r="C17" s="38" t="str">
        <f>'1.4.5'!C16</f>
        <v>En complir-se les circumstàncies establertes a l'art. 177.5 del RDLeg 2/2004 es dedueix, que l'entitat local té capacitat per fer front en el temps a les obligacions de despesa derivades de la contractació de l'operació de crèdit.</v>
      </c>
      <c r="D17" s="646"/>
    </row>
    <row r="18" spans="1:4" ht="19.5" customHeight="1">
      <c r="A18" s="170" t="s">
        <v>332</v>
      </c>
      <c r="B18" s="96" t="s">
        <v>235</v>
      </c>
      <c r="C18" s="97" t="s">
        <v>333</v>
      </c>
      <c r="D18" s="104"/>
    </row>
    <row r="19" spans="1:4">
      <c r="A19" s="626" t="s">
        <v>334</v>
      </c>
      <c r="B19" s="37"/>
      <c r="C19" s="37" t="s">
        <v>335</v>
      </c>
      <c r="D19" s="104"/>
    </row>
    <row r="20" spans="1:4">
      <c r="A20" s="170" t="s">
        <v>336</v>
      </c>
      <c r="B20" s="96" t="s">
        <v>235</v>
      </c>
      <c r="C20" s="97" t="s">
        <v>337</v>
      </c>
    </row>
    <row r="21" spans="1:4" ht="38.25">
      <c r="A21" s="68" t="s">
        <v>338</v>
      </c>
      <c r="B21" s="686" t="s">
        <v>754</v>
      </c>
      <c r="C21" s="680" t="s">
        <v>1099</v>
      </c>
    </row>
    <row r="22" spans="1:4" ht="38.25">
      <c r="A22" s="626" t="s">
        <v>341</v>
      </c>
      <c r="B22" s="735" t="s">
        <v>1100</v>
      </c>
      <c r="C22" s="735" t="s">
        <v>1101</v>
      </c>
      <c r="D22" s="646"/>
    </row>
    <row r="23" spans="1:4">
      <c r="A23" s="51" t="s">
        <v>347</v>
      </c>
      <c r="B23" s="62" t="s">
        <v>235</v>
      </c>
      <c r="C23" s="71" t="s">
        <v>348</v>
      </c>
    </row>
    <row r="24" spans="1:4">
      <c r="A24" s="664" t="s">
        <v>349</v>
      </c>
      <c r="B24" s="38"/>
      <c r="C24" s="42"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D22"/>
  <sheetViews>
    <sheetView view="pageBreakPreview" zoomScaleNormal="100" zoomScaleSheetLayoutView="10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4" width="15.7109375" style="50" customWidth="1"/>
    <col min="5" max="16384" width="11.42578125" style="50"/>
  </cols>
  <sheetData>
    <row r="1" spans="1:4">
      <c r="A1" s="27" t="s">
        <v>231</v>
      </c>
      <c r="B1" s="27" t="str">
        <f>Inventari!A1</f>
        <v>1.</v>
      </c>
      <c r="C1" s="27" t="str">
        <f>Inventari!B1</f>
        <v>Control permanent no planificable</v>
      </c>
    </row>
    <row r="2" spans="1:4">
      <c r="A2" s="29" t="s">
        <v>232</v>
      </c>
      <c r="B2" s="29" t="str">
        <f>Inventari!B24</f>
        <v>1.4</v>
      </c>
      <c r="C2" s="29" t="str">
        <f>Inventari!C24</f>
        <v>Endeutament</v>
      </c>
    </row>
    <row r="3" spans="1:4">
      <c r="A3" s="67" t="s">
        <v>233</v>
      </c>
      <c r="B3" s="67" t="str">
        <f>Inventari!C29</f>
        <v>1.4.5</v>
      </c>
      <c r="C3" s="61" t="str">
        <f>Inventari!D29</f>
        <v>Concertació d'operacions de crèdit per finançar romanent de tresoreria negatiu</v>
      </c>
    </row>
    <row r="4" spans="1:4">
      <c r="A4" s="74"/>
      <c r="C4" s="747"/>
    </row>
    <row r="5" spans="1:4" ht="18.95" customHeight="1">
      <c r="A5" s="70" t="s">
        <v>234</v>
      </c>
      <c r="B5" s="62" t="s">
        <v>235</v>
      </c>
      <c r="C5" s="55" t="s">
        <v>236</v>
      </c>
    </row>
    <row r="6" spans="1:4" ht="76.5">
      <c r="A6" s="54" t="s">
        <v>237</v>
      </c>
      <c r="B6" s="98" t="str">
        <f>Inventari!E29</f>
        <v>Art. 177.5 RDLeg 2/2004
Art. 54.1.b) RDLeg 781/1986
Art. 4.1.b).3 i .5 RD 128/2018</v>
      </c>
      <c r="C6" s="53" t="str">
        <f>Inventari!F29</f>
        <v>La concertació o modificació de qualsevol operació de crèdit, així com l'adopció d'acords en assumptes per a les que legalment s'exigeixi una majoria especial, haurà d'acordar-se previ informe de la intervenció.</v>
      </c>
    </row>
    <row r="7" spans="1:4">
      <c r="A7" s="69"/>
      <c r="B7" s="113"/>
      <c r="C7" s="72"/>
    </row>
    <row r="8" spans="1:4" ht="22.5" customHeight="1">
      <c r="A8" s="70" t="s">
        <v>238</v>
      </c>
      <c r="B8" s="62" t="s">
        <v>235</v>
      </c>
      <c r="C8" s="71" t="str">
        <f>'1.1.1'!C8</f>
        <v>Aspectes a revisar</v>
      </c>
    </row>
    <row r="9" spans="1:4" s="56" customFormat="1" ht="38.25">
      <c r="A9" s="73" t="s">
        <v>240</v>
      </c>
      <c r="B9" s="748" t="s">
        <v>1102</v>
      </c>
      <c r="C9" s="33" t="s">
        <v>242</v>
      </c>
    </row>
    <row r="10" spans="1:4" s="733" customFormat="1" ht="25.5">
      <c r="A10" s="751" t="s">
        <v>243</v>
      </c>
      <c r="B10" s="18" t="s">
        <v>249</v>
      </c>
      <c r="C10" s="18" t="s">
        <v>397</v>
      </c>
    </row>
    <row r="11" spans="1:4" ht="89.25">
      <c r="A11" s="751" t="s">
        <v>245</v>
      </c>
      <c r="B11" s="668" t="s">
        <v>1103</v>
      </c>
      <c r="C11" s="668" t="s">
        <v>1090</v>
      </c>
    </row>
    <row r="12" spans="1:4" s="673" customFormat="1" ht="25.5">
      <c r="A12" s="751" t="s">
        <v>248</v>
      </c>
      <c r="B12" s="680" t="s">
        <v>1091</v>
      </c>
      <c r="C12" s="680" t="s">
        <v>1092</v>
      </c>
    </row>
    <row r="13" spans="1:4" ht="38.25">
      <c r="A13" s="751" t="s">
        <v>251</v>
      </c>
      <c r="B13" s="668" t="s">
        <v>1104</v>
      </c>
      <c r="C13" s="668" t="s">
        <v>1097</v>
      </c>
    </row>
    <row r="14" spans="1:4" ht="38.25">
      <c r="A14" s="751" t="s">
        <v>254</v>
      </c>
      <c r="B14" s="668" t="s">
        <v>1104</v>
      </c>
      <c r="C14" s="668" t="s">
        <v>1098</v>
      </c>
    </row>
    <row r="15" spans="1:4" ht="38.25">
      <c r="A15" s="751" t="s">
        <v>257</v>
      </c>
      <c r="B15" s="668" t="s">
        <v>1104</v>
      </c>
      <c r="C15" s="668" t="s">
        <v>1105</v>
      </c>
    </row>
    <row r="16" spans="1:4" ht="38.25">
      <c r="A16" s="751" t="s">
        <v>260</v>
      </c>
      <c r="B16" s="668" t="s">
        <v>1104</v>
      </c>
      <c r="C16" s="38" t="s">
        <v>1106</v>
      </c>
      <c r="D16" s="646"/>
    </row>
    <row r="17" spans="1:4" ht="19.5" customHeight="1">
      <c r="A17" s="51" t="s">
        <v>332</v>
      </c>
      <c r="B17" s="62" t="s">
        <v>235</v>
      </c>
      <c r="C17" s="71" t="s">
        <v>333</v>
      </c>
      <c r="D17" s="48"/>
    </row>
    <row r="18" spans="1:4">
      <c r="A18" s="626" t="s">
        <v>334</v>
      </c>
      <c r="B18" s="37"/>
      <c r="C18" s="37" t="s">
        <v>335</v>
      </c>
      <c r="D18" s="48"/>
    </row>
    <row r="19" spans="1:4">
      <c r="A19" s="51" t="s">
        <v>336</v>
      </c>
      <c r="B19" s="62" t="s">
        <v>235</v>
      </c>
      <c r="C19" s="71" t="s">
        <v>337</v>
      </c>
    </row>
    <row r="20" spans="1:4" ht="38.25">
      <c r="A20" s="626" t="s">
        <v>338</v>
      </c>
      <c r="B20" s="668" t="s">
        <v>1107</v>
      </c>
      <c r="C20" s="735" t="s">
        <v>1101</v>
      </c>
      <c r="D20" s="732"/>
    </row>
    <row r="21" spans="1:4">
      <c r="A21" s="51" t="s">
        <v>347</v>
      </c>
      <c r="B21" s="62" t="s">
        <v>235</v>
      </c>
      <c r="C21" s="71" t="s">
        <v>348</v>
      </c>
    </row>
    <row r="22" spans="1:4">
      <c r="A22" s="664" t="s">
        <v>349</v>
      </c>
      <c r="B22" s="38"/>
      <c r="C22" s="42"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C21"/>
  <sheetViews>
    <sheetView view="pageBreakPreview" zoomScaleNormal="100" zoomScaleSheetLayoutView="10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16384" width="11.42578125" style="50"/>
  </cols>
  <sheetData>
    <row r="1" spans="1:3">
      <c r="A1" s="27" t="s">
        <v>231</v>
      </c>
      <c r="B1" s="27" t="str">
        <f>Inventari!A1</f>
        <v>1.</v>
      </c>
      <c r="C1" s="27" t="str">
        <f>'1.4.5'!C1</f>
        <v>Control permanent no planificable</v>
      </c>
    </row>
    <row r="2" spans="1:3">
      <c r="A2" s="29" t="s">
        <v>232</v>
      </c>
      <c r="B2" s="29" t="str">
        <f>'1.4.5'!B2</f>
        <v>1.4</v>
      </c>
      <c r="C2" s="29" t="str">
        <f>'1.4.5'!C2</f>
        <v>Endeutament</v>
      </c>
    </row>
    <row r="3" spans="1:3" ht="25.5">
      <c r="A3" s="67" t="s">
        <v>233</v>
      </c>
      <c r="B3" s="67" t="str">
        <f>Inventari!C30</f>
        <v>1.4.6</v>
      </c>
      <c r="C3" s="61" t="str">
        <f>Inventari!D30</f>
        <v>Concessió d'avals a les operacions de crèdit concertades per persones o entitats amb les que l'entitat local contracti obres o serveis o bé explotin concessions</v>
      </c>
    </row>
    <row r="4" spans="1:3">
      <c r="A4" s="74"/>
      <c r="C4" s="747"/>
    </row>
    <row r="5" spans="1:3" ht="18.95" customHeight="1">
      <c r="A5" s="70" t="s">
        <v>234</v>
      </c>
      <c r="B5" s="62" t="s">
        <v>235</v>
      </c>
      <c r="C5" s="55" t="s">
        <v>236</v>
      </c>
    </row>
    <row r="6" spans="1:3" ht="25.5">
      <c r="A6" s="54" t="s">
        <v>237</v>
      </c>
      <c r="B6" s="98" t="str">
        <f>Inventari!E30</f>
        <v>Article 49.6 i .8 RDLeg 2/2004</v>
      </c>
      <c r="C6" s="53" t="str">
        <f>Inventari!F30</f>
        <v>La concessió d'avals a persones o entitats contractades per obres o serveis, o explotadores de concessions, haurà d'acordar-se previ informe de la intervenció.</v>
      </c>
    </row>
    <row r="7" spans="1:3">
      <c r="A7" s="69"/>
      <c r="B7" s="113"/>
      <c r="C7" s="72"/>
    </row>
    <row r="8" spans="1:3" ht="22.5" customHeight="1">
      <c r="A8" s="70" t="s">
        <v>238</v>
      </c>
      <c r="B8" s="62" t="s">
        <v>235</v>
      </c>
      <c r="C8" s="71" t="str">
        <f>'1.1.1'!C8</f>
        <v>Aspectes a revisar</v>
      </c>
    </row>
    <row r="9" spans="1:3" ht="25.5">
      <c r="A9" s="73" t="s">
        <v>240</v>
      </c>
      <c r="B9" s="748" t="s">
        <v>1108</v>
      </c>
      <c r="C9" s="687" t="s">
        <v>1109</v>
      </c>
    </row>
    <row r="10" spans="1:3" ht="25.5">
      <c r="A10" s="32" t="s">
        <v>243</v>
      </c>
      <c r="B10" s="752" t="s">
        <v>1108</v>
      </c>
      <c r="C10" s="730" t="s">
        <v>1110</v>
      </c>
    </row>
    <row r="11" spans="1:3" s="733" customFormat="1" ht="25.5">
      <c r="A11" s="751" t="s">
        <v>245</v>
      </c>
      <c r="B11" s="18" t="s">
        <v>249</v>
      </c>
      <c r="C11" s="750" t="s">
        <v>397</v>
      </c>
    </row>
    <row r="12" spans="1:3" ht="25.5">
      <c r="A12" s="751" t="s">
        <v>248</v>
      </c>
      <c r="B12" s="668" t="s">
        <v>1111</v>
      </c>
      <c r="C12" s="668" t="s">
        <v>1112</v>
      </c>
    </row>
    <row r="13" spans="1:3" s="673" customFormat="1" ht="25.5">
      <c r="A13" s="751" t="s">
        <v>251</v>
      </c>
      <c r="B13" s="678" t="s">
        <v>1113</v>
      </c>
      <c r="C13" s="680" t="s">
        <v>1114</v>
      </c>
    </row>
    <row r="14" spans="1:3" ht="25.5">
      <c r="A14" s="751" t="s">
        <v>254</v>
      </c>
      <c r="B14" s="668" t="s">
        <v>1113</v>
      </c>
      <c r="C14" s="668" t="s">
        <v>1115</v>
      </c>
    </row>
    <row r="15" spans="1:3" ht="25.5">
      <c r="A15" s="751" t="s">
        <v>257</v>
      </c>
      <c r="B15" s="668" t="s">
        <v>1113</v>
      </c>
      <c r="C15" s="668" t="s">
        <v>1116</v>
      </c>
    </row>
    <row r="16" spans="1:3" ht="19.5" customHeight="1">
      <c r="A16" s="51" t="s">
        <v>332</v>
      </c>
      <c r="B16" s="62" t="s">
        <v>235</v>
      </c>
      <c r="C16" s="71" t="s">
        <v>333</v>
      </c>
    </row>
    <row r="17" spans="1:3">
      <c r="A17" s="626" t="s">
        <v>334</v>
      </c>
      <c r="B17" s="37"/>
      <c r="C17" s="37" t="s">
        <v>335</v>
      </c>
    </row>
    <row r="18" spans="1:3">
      <c r="A18" s="51" t="s">
        <v>336</v>
      </c>
      <c r="B18" s="62" t="s">
        <v>235</v>
      </c>
      <c r="C18" s="71" t="s">
        <v>337</v>
      </c>
    </row>
    <row r="19" spans="1:3">
      <c r="A19" s="626" t="s">
        <v>338</v>
      </c>
      <c r="B19" s="668"/>
      <c r="C19" s="37" t="s">
        <v>335</v>
      </c>
    </row>
    <row r="20" spans="1:3">
      <c r="A20" s="51" t="s">
        <v>347</v>
      </c>
      <c r="B20" s="62" t="s">
        <v>235</v>
      </c>
      <c r="C20" s="97" t="s">
        <v>348</v>
      </c>
    </row>
    <row r="21" spans="1:3">
      <c r="A21" s="664" t="s">
        <v>349</v>
      </c>
      <c r="B21" s="38"/>
      <c r="C21" s="42"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D20"/>
  <sheetViews>
    <sheetView view="pageBreakPreview" topLeftCell="A4" zoomScaleNormal="100" zoomScaleSheetLayoutView="10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4" width="23.28515625" style="50" customWidth="1"/>
    <col min="5" max="16384" width="11.42578125" style="50"/>
  </cols>
  <sheetData>
    <row r="1" spans="1:4">
      <c r="A1" s="27" t="s">
        <v>231</v>
      </c>
      <c r="B1" s="27" t="str">
        <f>'1.4.6'!B1</f>
        <v>1.</v>
      </c>
      <c r="C1" s="27" t="str">
        <f>'1.4.6'!C1</f>
        <v>Control permanent no planificable</v>
      </c>
    </row>
    <row r="2" spans="1:4">
      <c r="A2" s="29" t="s">
        <v>232</v>
      </c>
      <c r="B2" s="29" t="str">
        <f>'1.4.6'!B2</f>
        <v>1.4</v>
      </c>
      <c r="C2" s="29" t="str">
        <f>'1.4.6'!C2</f>
        <v>Endeutament</v>
      </c>
    </row>
    <row r="3" spans="1:4" ht="25.5">
      <c r="A3" s="67" t="s">
        <v>233</v>
      </c>
      <c r="B3" s="67" t="str">
        <f>Inventari!C31</f>
        <v>1.4.7</v>
      </c>
      <c r="C3" s="61" t="str">
        <f>Inventari!D31</f>
        <v>Concessió d'avals a societats mercantils participades per persones o entitats privades amb quota de participació en el capital social no inferior al 30%</v>
      </c>
    </row>
    <row r="4" spans="1:4">
      <c r="A4" s="74"/>
      <c r="C4" s="747"/>
    </row>
    <row r="5" spans="1:4" ht="18.95" customHeight="1">
      <c r="A5" s="70" t="s">
        <v>234</v>
      </c>
      <c r="B5" s="62" t="s">
        <v>235</v>
      </c>
      <c r="C5" s="55" t="s">
        <v>236</v>
      </c>
    </row>
    <row r="6" spans="1:4" ht="25.5">
      <c r="A6" s="73" t="s">
        <v>237</v>
      </c>
      <c r="B6" s="690" t="str">
        <f>Inventari!E31</f>
        <v>Article 49.7 i .8 RDLeg 2/2004</v>
      </c>
      <c r="C6" s="40" t="str">
        <f>Inventari!F31</f>
        <v>La concessió d'avals a societats mercantils participades per persones o entitats privades i amb una quota de participació en el capital social no inferior al 30%, haurà d'acordar-se previ informe de la intervenció.</v>
      </c>
    </row>
    <row r="7" spans="1:4">
      <c r="A7" s="69"/>
      <c r="B7" s="113"/>
      <c r="C7" s="72"/>
    </row>
    <row r="8" spans="1:4" ht="22.5" customHeight="1">
      <c r="A8" s="70" t="s">
        <v>238</v>
      </c>
      <c r="B8" s="62" t="s">
        <v>235</v>
      </c>
      <c r="C8" s="71" t="str">
        <f>'1.1.1'!C8</f>
        <v>Aspectes a revisar</v>
      </c>
    </row>
    <row r="9" spans="1:4" ht="25.5">
      <c r="A9" s="73" t="s">
        <v>240</v>
      </c>
      <c r="B9" s="748" t="s">
        <v>1108</v>
      </c>
      <c r="C9" s="753" t="s">
        <v>1109</v>
      </c>
      <c r="D9" s="729"/>
    </row>
    <row r="10" spans="1:4" ht="25.5">
      <c r="A10" s="32" t="s">
        <v>243</v>
      </c>
      <c r="B10" s="752" t="s">
        <v>1108</v>
      </c>
      <c r="C10" s="730" t="s">
        <v>1110</v>
      </c>
    </row>
    <row r="11" spans="1:4" s="733" customFormat="1" ht="25.5">
      <c r="A11" s="749" t="s">
        <v>245</v>
      </c>
      <c r="B11" s="750" t="s">
        <v>249</v>
      </c>
      <c r="C11" s="750" t="s">
        <v>397</v>
      </c>
    </row>
    <row r="12" spans="1:4" ht="25.5">
      <c r="A12" s="749" t="s">
        <v>248</v>
      </c>
      <c r="B12" s="668" t="s">
        <v>1111</v>
      </c>
      <c r="C12" s="668" t="s">
        <v>1112</v>
      </c>
    </row>
    <row r="13" spans="1:4" s="673" customFormat="1" ht="25.5">
      <c r="A13" s="749" t="s">
        <v>251</v>
      </c>
      <c r="B13" s="680" t="s">
        <v>1117</v>
      </c>
      <c r="C13" s="680" t="s">
        <v>1118</v>
      </c>
      <c r="D13" s="754"/>
    </row>
    <row r="14" spans="1:4" ht="25.5">
      <c r="A14" s="749" t="s">
        <v>254</v>
      </c>
      <c r="B14" s="668" t="s">
        <v>1117</v>
      </c>
      <c r="C14" s="680" t="s">
        <v>1119</v>
      </c>
    </row>
    <row r="15" spans="1:4" ht="19.5" customHeight="1">
      <c r="A15" s="51" t="s">
        <v>332</v>
      </c>
      <c r="B15" s="62" t="s">
        <v>235</v>
      </c>
      <c r="C15" s="71" t="s">
        <v>333</v>
      </c>
      <c r="D15" s="48"/>
    </row>
    <row r="16" spans="1:4">
      <c r="A16" s="626" t="s">
        <v>334</v>
      </c>
      <c r="B16" s="37"/>
      <c r="C16" s="37" t="s">
        <v>335</v>
      </c>
      <c r="D16" s="48"/>
    </row>
    <row r="17" spans="1:3">
      <c r="A17" s="51" t="s">
        <v>336</v>
      </c>
      <c r="B17" s="62" t="s">
        <v>235</v>
      </c>
      <c r="C17" s="71" t="s">
        <v>337</v>
      </c>
    </row>
    <row r="18" spans="1:3">
      <c r="A18" s="626" t="s">
        <v>338</v>
      </c>
      <c r="B18" s="668"/>
      <c r="C18" s="37" t="s">
        <v>335</v>
      </c>
    </row>
    <row r="19" spans="1:3">
      <c r="A19" s="51" t="s">
        <v>347</v>
      </c>
      <c r="B19" s="62" t="s">
        <v>235</v>
      </c>
      <c r="C19" s="97" t="s">
        <v>348</v>
      </c>
    </row>
    <row r="20" spans="1:3">
      <c r="A20" s="664" t="s">
        <v>349</v>
      </c>
      <c r="B20" s="38"/>
      <c r="C20" s="42"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D29"/>
  <sheetViews>
    <sheetView view="pageBreakPreview" zoomScaleNormal="100" zoomScaleSheetLayoutView="10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4" width="18.28515625" style="50" customWidth="1"/>
    <col min="5" max="16384" width="11.42578125" style="50"/>
  </cols>
  <sheetData>
    <row r="1" spans="1:4">
      <c r="A1" s="27" t="s">
        <v>231</v>
      </c>
      <c r="B1" s="27" t="str">
        <f>[2]Inventari!A1</f>
        <v>1.</v>
      </c>
      <c r="C1" s="27" t="str">
        <f>[2]Inventari!B1</f>
        <v>Control permanent no planificable</v>
      </c>
    </row>
    <row r="2" spans="1:4">
      <c r="A2" s="29" t="s">
        <v>232</v>
      </c>
      <c r="B2" s="29" t="str">
        <f>[2]Inventari!B32</f>
        <v>1.5</v>
      </c>
      <c r="C2" s="29" t="str">
        <f>[2]Inventari!C32</f>
        <v>Patrimoni</v>
      </c>
    </row>
    <row r="3" spans="1:4">
      <c r="A3" s="67" t="s">
        <v>233</v>
      </c>
      <c r="B3" s="67" t="str">
        <f>[2]Inventari!C33</f>
        <v>1.5.1</v>
      </c>
      <c r="C3" s="61" t="str">
        <f>[2]Inventari!D33</f>
        <v>Cessions gratuïtes de béns</v>
      </c>
    </row>
    <row r="4" spans="1:4">
      <c r="A4" s="719"/>
      <c r="B4" s="683"/>
      <c r="C4" s="720"/>
    </row>
    <row r="5" spans="1:4" ht="18.95" customHeight="1">
      <c r="A5" s="70" t="s">
        <v>234</v>
      </c>
      <c r="B5" s="62" t="s">
        <v>235</v>
      </c>
      <c r="C5" s="55" t="s">
        <v>236</v>
      </c>
    </row>
    <row r="6" spans="1:4" ht="63.75">
      <c r="A6" s="73" t="s">
        <v>237</v>
      </c>
      <c r="B6" s="690" t="str">
        <f>Inventari!E33</f>
        <v xml:space="preserve">Art. 110.1.d) RD 1372/1986
Art. 47.2.ñ) L 7/1985
Art. 4.1.b.5) RD 128/2018 </v>
      </c>
      <c r="C6" s="40" t="str">
        <f>Inventari!F33</f>
        <v>La cessió gratuïta de béns requereix ser aprovada amb el vot favorable de la majoria absoluta del nombre legal de membres de la corporació, per tant, serà necessari l'informe de la intervenció ja que es tracta d'assumptes sobre matèries per a les quals s'exigeixi una majoria especial. A més, requereix d'informe de la intervenció en el qual s'ha de provar no haver-hi deute pendent de liquidació amb càrrec al pressupost municipal.</v>
      </c>
      <c r="D6" s="52"/>
    </row>
    <row r="7" spans="1:4">
      <c r="A7" s="57"/>
      <c r="B7" s="691"/>
      <c r="C7" s="41"/>
    </row>
    <row r="8" spans="1:4">
      <c r="A8" s="70" t="s">
        <v>238</v>
      </c>
      <c r="B8" s="62" t="s">
        <v>235</v>
      </c>
      <c r="C8" s="71" t="str">
        <f>'[2]1.1.1'!C8</f>
        <v>Aspectes a revisar</v>
      </c>
    </row>
    <row r="9" spans="1:4" ht="63.75">
      <c r="A9" s="15" t="s">
        <v>240</v>
      </c>
      <c r="B9" s="687" t="s">
        <v>1120</v>
      </c>
      <c r="C9" s="688" t="s">
        <v>242</v>
      </c>
    </row>
    <row r="10" spans="1:4" ht="25.5">
      <c r="A10" s="15" t="s">
        <v>243</v>
      </c>
      <c r="B10" s="680" t="s">
        <v>249</v>
      </c>
      <c r="C10" s="680" t="s">
        <v>397</v>
      </c>
    </row>
    <row r="11" spans="1:4" ht="51">
      <c r="A11" s="15" t="s">
        <v>245</v>
      </c>
      <c r="B11" s="680" t="s">
        <v>1121</v>
      </c>
      <c r="C11" s="668" t="s">
        <v>1122</v>
      </c>
    </row>
    <row r="12" spans="1:4" ht="76.5">
      <c r="A12" s="15" t="s">
        <v>248</v>
      </c>
      <c r="B12" s="680" t="s">
        <v>1123</v>
      </c>
      <c r="C12" s="680" t="s">
        <v>1124</v>
      </c>
    </row>
    <row r="13" spans="1:4" s="673" customFormat="1" ht="25.5">
      <c r="A13" s="15" t="s">
        <v>251</v>
      </c>
      <c r="B13" s="668" t="s">
        <v>1125</v>
      </c>
      <c r="C13" s="668" t="s">
        <v>1126</v>
      </c>
    </row>
    <row r="14" spans="1:4" ht="25.5">
      <c r="A14" s="15" t="s">
        <v>254</v>
      </c>
      <c r="B14" s="680" t="s">
        <v>1127</v>
      </c>
      <c r="C14" s="687" t="s">
        <v>1128</v>
      </c>
    </row>
    <row r="15" spans="1:4" ht="25.5">
      <c r="A15" s="15" t="s">
        <v>257</v>
      </c>
      <c r="B15" s="680" t="s">
        <v>1129</v>
      </c>
      <c r="C15" s="687" t="s">
        <v>1130</v>
      </c>
    </row>
    <row r="16" spans="1:4" ht="51">
      <c r="A16" s="15" t="s">
        <v>260</v>
      </c>
      <c r="B16" s="680" t="s">
        <v>1131</v>
      </c>
      <c r="C16" s="680" t="s">
        <v>1132</v>
      </c>
    </row>
    <row r="17" spans="1:3" ht="51">
      <c r="A17" s="15" t="s">
        <v>263</v>
      </c>
      <c r="B17" s="680" t="s">
        <v>1133</v>
      </c>
      <c r="C17" s="680" t="s">
        <v>1134</v>
      </c>
    </row>
    <row r="18" spans="1:3" ht="51">
      <c r="A18" s="15" t="s">
        <v>266</v>
      </c>
      <c r="B18" s="678" t="s">
        <v>1135</v>
      </c>
      <c r="C18" s="680" t="s">
        <v>1136</v>
      </c>
    </row>
    <row r="19" spans="1:3" ht="38.25">
      <c r="A19" s="15" t="s">
        <v>269</v>
      </c>
      <c r="B19" s="678" t="s">
        <v>1137</v>
      </c>
      <c r="C19" s="668" t="s">
        <v>1138</v>
      </c>
    </row>
    <row r="20" spans="1:3" ht="25.5">
      <c r="A20" s="15" t="s">
        <v>272</v>
      </c>
      <c r="B20" s="680" t="s">
        <v>1139</v>
      </c>
      <c r="C20" s="687" t="s">
        <v>1140</v>
      </c>
    </row>
    <row r="21" spans="1:3" ht="25.5">
      <c r="A21" s="15" t="s">
        <v>275</v>
      </c>
      <c r="B21" s="668" t="s">
        <v>1141</v>
      </c>
      <c r="C21" s="668" t="s">
        <v>1142</v>
      </c>
    </row>
    <row r="22" spans="1:3" ht="51">
      <c r="A22" s="15" t="s">
        <v>278</v>
      </c>
      <c r="B22" s="670" t="s">
        <v>1143</v>
      </c>
      <c r="C22" s="670" t="s">
        <v>1144</v>
      </c>
    </row>
    <row r="23" spans="1:3" ht="19.5" customHeight="1">
      <c r="A23" s="51" t="s">
        <v>332</v>
      </c>
      <c r="B23" s="62" t="s">
        <v>235</v>
      </c>
      <c r="C23" s="71" t="s">
        <v>333</v>
      </c>
    </row>
    <row r="24" spans="1:3">
      <c r="A24" s="626" t="s">
        <v>334</v>
      </c>
      <c r="B24" s="37"/>
      <c r="C24" s="37" t="s">
        <v>335</v>
      </c>
    </row>
    <row r="25" spans="1:3">
      <c r="A25" s="51" t="s">
        <v>336</v>
      </c>
      <c r="B25" s="62" t="s">
        <v>235</v>
      </c>
      <c r="C25" s="71" t="s">
        <v>337</v>
      </c>
    </row>
    <row r="26" spans="1:3" ht="25.5">
      <c r="A26" s="626" t="s">
        <v>338</v>
      </c>
      <c r="B26" s="680" t="s">
        <v>1145</v>
      </c>
      <c r="C26" s="735" t="s">
        <v>1101</v>
      </c>
    </row>
    <row r="27" spans="1:3">
      <c r="A27" s="51" t="s">
        <v>347</v>
      </c>
      <c r="B27" s="62" t="s">
        <v>235</v>
      </c>
      <c r="C27" s="71" t="s">
        <v>348</v>
      </c>
    </row>
    <row r="28" spans="1:3">
      <c r="A28" s="664" t="s">
        <v>349</v>
      </c>
      <c r="B28" s="38"/>
      <c r="C28" s="42" t="s">
        <v>335</v>
      </c>
    </row>
    <row r="29" spans="1:3">
      <c r="A29" s="56"/>
      <c r="B29" s="63"/>
      <c r="C29" s="63"/>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4"/>
  <sheetViews>
    <sheetView view="pageBreakPreview" zoomScaleNormal="100" zoomScaleSheetLayoutView="10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16384" width="11.42578125" style="50"/>
  </cols>
  <sheetData>
    <row r="1" spans="1:3">
      <c r="A1" s="27" t="s">
        <v>231</v>
      </c>
      <c r="B1" s="27" t="str">
        <f>Inventari!A1</f>
        <v>1.</v>
      </c>
      <c r="C1" s="27" t="str">
        <f>Inventari!B1</f>
        <v>Control permanent no planificable</v>
      </c>
    </row>
    <row r="2" spans="1:3">
      <c r="A2" s="29" t="s">
        <v>232</v>
      </c>
      <c r="B2" s="29" t="str">
        <f>Inventari!B2</f>
        <v>1.1</v>
      </c>
      <c r="C2" s="29" t="str">
        <f>Inventari!C2</f>
        <v>Pressupost</v>
      </c>
    </row>
    <row r="3" spans="1:3" ht="26.25" customHeight="1">
      <c r="A3" s="67" t="s">
        <v>233</v>
      </c>
      <c r="B3" s="67" t="str">
        <f>Inventari!C5</f>
        <v>1.1.3</v>
      </c>
      <c r="C3" s="61" t="str">
        <f>Inventari!D5</f>
        <v>Establiment de normes que regulen les ordres de pagaments a justificar en Bases d'execució del pressupost (modificades amb posterioritat a l'aprovació de l'expedient del pressupost general)</v>
      </c>
    </row>
    <row r="4" spans="1:3">
      <c r="B4" s="92"/>
    </row>
    <row r="5" spans="1:3">
      <c r="A5" s="51" t="s">
        <v>234</v>
      </c>
      <c r="B5" s="11" t="s">
        <v>235</v>
      </c>
      <c r="C5" s="10" t="s">
        <v>236</v>
      </c>
    </row>
    <row r="6" spans="1:3" ht="39.75" customHeight="1">
      <c r="A6" s="54" t="s">
        <v>237</v>
      </c>
      <c r="B6" s="665" t="str">
        <f>Inventari!E5</f>
        <v>Art. 190.2 RDLeg 2/2004
Art. 72.1 RD 500/1990</v>
      </c>
      <c r="C6" s="53" t="str">
        <f>Inventari!F5</f>
        <v>Les bases d'execució del pressupost podran establir, previ informe de la intervenció, les normes que regulin l'expedició d'ordres de pagament a justificar amb càrrec als pressupostos de despeses, determinant els criteris generals, els límits quantitatius i els conceptes pressupostaris als quals siguin aplicables.</v>
      </c>
    </row>
    <row r="7" spans="1:3">
      <c r="A7" s="666"/>
      <c r="B7" s="6"/>
      <c r="C7" s="667"/>
    </row>
    <row r="8" spans="1:3">
      <c r="A8" s="51" t="s">
        <v>238</v>
      </c>
      <c r="B8" s="11" t="s">
        <v>235</v>
      </c>
      <c r="C8" s="5" t="str">
        <f>'1.1.1'!C8</f>
        <v>Aspectes a revisar</v>
      </c>
    </row>
    <row r="9" spans="1:3" ht="63.75">
      <c r="A9" s="15" t="s">
        <v>240</v>
      </c>
      <c r="B9" s="18" t="s">
        <v>405</v>
      </c>
      <c r="C9" s="668" t="str">
        <f>'1.1.1'!C9</f>
        <v>Que l'expedient es proposa al ple de la corporació.</v>
      </c>
    </row>
    <row r="10" spans="1:3" ht="25.5">
      <c r="A10" s="15" t="s">
        <v>243</v>
      </c>
      <c r="B10" s="669" t="s">
        <v>249</v>
      </c>
      <c r="C10" s="644" t="s">
        <v>397</v>
      </c>
    </row>
    <row r="11" spans="1:3" ht="25.5">
      <c r="A11" s="15" t="s">
        <v>245</v>
      </c>
      <c r="B11" s="17" t="s">
        <v>406</v>
      </c>
      <c r="C11" s="668" t="s">
        <v>407</v>
      </c>
    </row>
    <row r="12" spans="1:3" ht="25.5">
      <c r="A12" s="15" t="s">
        <v>248</v>
      </c>
      <c r="B12" s="17" t="s">
        <v>408</v>
      </c>
      <c r="C12" s="668" t="s">
        <v>409</v>
      </c>
    </row>
    <row r="13" spans="1:3" ht="25.5">
      <c r="A13" s="15" t="s">
        <v>251</v>
      </c>
      <c r="B13" s="17" t="s">
        <v>410</v>
      </c>
      <c r="C13" s="668" t="s">
        <v>411</v>
      </c>
    </row>
    <row r="14" spans="1:3" ht="25.5">
      <c r="A14" s="15" t="s">
        <v>254</v>
      </c>
      <c r="B14" s="17" t="s">
        <v>412</v>
      </c>
      <c r="C14" s="668" t="s">
        <v>413</v>
      </c>
    </row>
    <row r="15" spans="1:3" ht="51">
      <c r="A15" s="15" t="s">
        <v>257</v>
      </c>
      <c r="B15" s="18" t="s">
        <v>414</v>
      </c>
      <c r="C15" s="668" t="s">
        <v>415</v>
      </c>
    </row>
    <row r="16" spans="1:3" ht="38.25">
      <c r="A16" s="15" t="s">
        <v>260</v>
      </c>
      <c r="B16" s="17" t="s">
        <v>416</v>
      </c>
      <c r="C16" s="668" t="s">
        <v>417</v>
      </c>
    </row>
    <row r="17" spans="1:3" ht="38.25">
      <c r="A17" s="15" t="s">
        <v>263</v>
      </c>
      <c r="B17" s="17" t="s">
        <v>418</v>
      </c>
      <c r="C17" s="668" t="s">
        <v>419</v>
      </c>
    </row>
    <row r="18" spans="1:3" ht="51">
      <c r="A18" s="15" t="s">
        <v>266</v>
      </c>
      <c r="B18" s="102" t="s">
        <v>420</v>
      </c>
      <c r="C18" s="670" t="s">
        <v>421</v>
      </c>
    </row>
    <row r="19" spans="1:3">
      <c r="A19" s="51" t="s">
        <v>332</v>
      </c>
      <c r="B19" s="62" t="s">
        <v>235</v>
      </c>
      <c r="C19" s="71" t="s">
        <v>333</v>
      </c>
    </row>
    <row r="20" spans="1:3">
      <c r="A20" s="626" t="s">
        <v>334</v>
      </c>
      <c r="B20" s="37"/>
      <c r="C20" s="37" t="s">
        <v>335</v>
      </c>
    </row>
    <row r="21" spans="1:3">
      <c r="A21" s="51" t="s">
        <v>336</v>
      </c>
      <c r="B21" s="62" t="s">
        <v>235</v>
      </c>
      <c r="C21" s="71" t="s">
        <v>337</v>
      </c>
    </row>
    <row r="22" spans="1:3">
      <c r="A22" s="626" t="s">
        <v>338</v>
      </c>
      <c r="B22" s="668"/>
      <c r="C22" s="37" t="s">
        <v>335</v>
      </c>
    </row>
    <row r="23" spans="1:3">
      <c r="A23" s="51" t="s">
        <v>347</v>
      </c>
      <c r="B23" s="62" t="s">
        <v>235</v>
      </c>
      <c r="C23" s="97" t="s">
        <v>348</v>
      </c>
    </row>
    <row r="24" spans="1:3">
      <c r="A24" s="664" t="s">
        <v>349</v>
      </c>
      <c r="B24" s="38"/>
      <c r="C24" s="42" t="s">
        <v>335</v>
      </c>
    </row>
  </sheetData>
  <pageMargins left="0.19685039370078741" right="0.19685039370078741" top="0.19685039370078741" bottom="0.19685039370078741" header="0.39370078740157483" footer="0.39370078740157483"/>
  <pageSetup paperSize="9" scale="99" fitToHeight="6"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C18"/>
  <sheetViews>
    <sheetView view="pageBreakPreview" topLeftCell="A3" zoomScaleNormal="100" zoomScaleSheetLayoutView="10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16384" width="11.42578125" style="50"/>
  </cols>
  <sheetData>
    <row r="1" spans="1:3">
      <c r="A1" s="80" t="s">
        <v>231</v>
      </c>
      <c r="B1" s="81" t="str">
        <f>[2]Inventari!A1</f>
        <v>1.</v>
      </c>
      <c r="C1" s="93" t="str">
        <f>[2]Inventari!B1</f>
        <v>Control permanent no planificable</v>
      </c>
    </row>
    <row r="2" spans="1:3">
      <c r="A2" s="83" t="s">
        <v>232</v>
      </c>
      <c r="B2" s="29" t="str">
        <f>[2]Inventari!B32</f>
        <v>1.5</v>
      </c>
      <c r="C2" s="94" t="str">
        <f>[2]Inventari!C32</f>
        <v>Patrimoni</v>
      </c>
    </row>
    <row r="3" spans="1:3">
      <c r="A3" s="75" t="s">
        <v>233</v>
      </c>
      <c r="B3" s="67" t="str">
        <f>[2]Inventari!C34</f>
        <v>1.5.2</v>
      </c>
      <c r="C3" s="90" t="str">
        <f>[2]Inventari!D34</f>
        <v>Declaració béns no utilitzables</v>
      </c>
    </row>
    <row r="4" spans="1:3">
      <c r="A4" s="74"/>
      <c r="C4" s="747"/>
    </row>
    <row r="5" spans="1:3" ht="18.95" customHeight="1">
      <c r="A5" s="70" t="s">
        <v>234</v>
      </c>
      <c r="B5" s="62" t="s">
        <v>235</v>
      </c>
      <c r="C5" s="55" t="s">
        <v>236</v>
      </c>
    </row>
    <row r="6" spans="1:3" ht="38.25">
      <c r="A6" s="73" t="s">
        <v>237</v>
      </c>
      <c r="B6" s="690" t="str">
        <f>Inventari!E34</f>
        <v>Art. 13.2 D 336/1988 (CAT)</v>
      </c>
      <c r="C6" s="40" t="str">
        <f>Inventari!F34</f>
        <v>La declaració d'un bé no utilizable requereix un expedient en el qual s'acrediti aquesta circumstància mitjançant un informe tècnic. Aquest expedient haurà de ser resolt pel president de l'ens local, previ informe de la secretaria i de la intervenció o dels lletrats dels serveis jurídics de l'entitat local.</v>
      </c>
    </row>
    <row r="7" spans="1:3">
      <c r="A7" s="57"/>
      <c r="B7" s="691"/>
      <c r="C7" s="41"/>
    </row>
    <row r="8" spans="1:3">
      <c r="A8" s="70" t="s">
        <v>238</v>
      </c>
      <c r="B8" s="62" t="s">
        <v>235</v>
      </c>
      <c r="C8" s="71" t="str">
        <f>'[2]1.1.1'!C8</f>
        <v>Aspectes a revisar</v>
      </c>
    </row>
    <row r="9" spans="1:3" ht="38.25">
      <c r="A9" s="32" t="s">
        <v>240</v>
      </c>
      <c r="B9" s="687" t="s">
        <v>1146</v>
      </c>
      <c r="C9" s="687" t="s">
        <v>669</v>
      </c>
    </row>
    <row r="10" spans="1:3" ht="25.5">
      <c r="A10" s="32" t="s">
        <v>243</v>
      </c>
      <c r="B10" s="680" t="s">
        <v>249</v>
      </c>
      <c r="C10" s="680" t="s">
        <v>397</v>
      </c>
    </row>
    <row r="11" spans="1:3" ht="51">
      <c r="A11" s="32" t="s">
        <v>245</v>
      </c>
      <c r="B11" s="668" t="s">
        <v>1147</v>
      </c>
      <c r="C11" s="668" t="s">
        <v>1122</v>
      </c>
    </row>
    <row r="12" spans="1:3" s="673" customFormat="1" ht="25.5">
      <c r="A12" s="32" t="s">
        <v>248</v>
      </c>
      <c r="B12" s="755" t="s">
        <v>1148</v>
      </c>
      <c r="C12" s="756" t="s">
        <v>1149</v>
      </c>
    </row>
    <row r="13" spans="1:3" ht="19.5" customHeight="1">
      <c r="A13" s="51" t="s">
        <v>332</v>
      </c>
      <c r="B13" s="62" t="s">
        <v>235</v>
      </c>
      <c r="C13" s="71" t="s">
        <v>333</v>
      </c>
    </row>
    <row r="14" spans="1:3">
      <c r="A14" s="626" t="s">
        <v>334</v>
      </c>
      <c r="B14" s="37"/>
      <c r="C14" s="37" t="s">
        <v>335</v>
      </c>
    </row>
    <row r="15" spans="1:3">
      <c r="A15" s="51" t="s">
        <v>336</v>
      </c>
      <c r="B15" s="62" t="s">
        <v>235</v>
      </c>
      <c r="C15" s="71" t="s">
        <v>337</v>
      </c>
    </row>
    <row r="16" spans="1:3">
      <c r="A16" s="626" t="s">
        <v>338</v>
      </c>
      <c r="B16" s="668"/>
      <c r="C16" s="37" t="s">
        <v>335</v>
      </c>
    </row>
    <row r="17" spans="1:3">
      <c r="A17" s="51" t="s">
        <v>347</v>
      </c>
      <c r="B17" s="62" t="s">
        <v>235</v>
      </c>
      <c r="C17" s="97" t="s">
        <v>348</v>
      </c>
    </row>
    <row r="18" spans="1:3">
      <c r="A18" s="664" t="s">
        <v>349</v>
      </c>
      <c r="B18" s="38"/>
      <c r="C18" s="42"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C25"/>
  <sheetViews>
    <sheetView view="pageBreakPreview" zoomScaleNormal="100" zoomScaleSheetLayoutView="100" workbookViewId="0">
      <selection activeCell="C6" sqref="C6"/>
    </sheetView>
  </sheetViews>
  <sheetFormatPr defaultColWidth="11.42578125" defaultRowHeight="12.75"/>
  <cols>
    <col min="1" max="1" width="9.7109375" style="50" customWidth="1"/>
    <col min="2" max="2" width="18.7109375" style="50" customWidth="1"/>
    <col min="3" max="3" width="110.7109375" style="50" customWidth="1"/>
    <col min="4" max="16384" width="11.42578125" style="50"/>
  </cols>
  <sheetData>
    <row r="1" spans="1:3">
      <c r="A1" s="27" t="s">
        <v>231</v>
      </c>
      <c r="B1" s="27" t="str">
        <f>[2]Inventari!A1</f>
        <v>1.</v>
      </c>
      <c r="C1" s="27" t="str">
        <f>[2]Inventari!B1</f>
        <v>Control permanent no planificable</v>
      </c>
    </row>
    <row r="2" spans="1:3">
      <c r="A2" s="29" t="s">
        <v>232</v>
      </c>
      <c r="B2" s="29" t="str">
        <f>[2]Inventari!B32</f>
        <v>1.5</v>
      </c>
      <c r="C2" s="29" t="str">
        <f>[2]Inventari!C32</f>
        <v>Patrimoni</v>
      </c>
    </row>
    <row r="3" spans="1:3">
      <c r="A3" s="67" t="s">
        <v>233</v>
      </c>
      <c r="B3" s="67" t="str">
        <f>[2]Inventari!C35</f>
        <v>1.5.3</v>
      </c>
      <c r="C3" s="61" t="str">
        <f>[2]Inventari!D35</f>
        <v>Renúncia a herència, llegat o donacions</v>
      </c>
    </row>
    <row r="5" spans="1:3" ht="18.95" customHeight="1">
      <c r="A5" s="70" t="s">
        <v>234</v>
      </c>
      <c r="B5" s="62" t="s">
        <v>235</v>
      </c>
      <c r="C5" s="55" t="s">
        <v>236</v>
      </c>
    </row>
    <row r="6" spans="1:3" ht="64.5" customHeight="1">
      <c r="A6" s="73" t="s">
        <v>237</v>
      </c>
      <c r="B6" s="690" t="str">
        <f>Inventari!E35</f>
        <v>Art. 32.2 D 336/1988 (CAT)</v>
      </c>
      <c r="C6" s="40" t="str">
        <f>Inventari!F35</f>
        <v>No es pot renunciar a herències, llegats o donacions si no és per acord del ple, amb el vot favorable de la majoria legal absoluta quan la quantia excedeixi del 10% dels recursos ordinaris del pressupost i amb la majoria legal simple en la resta de supòsits, previ expedient, i amb l'informe d'intervenció i de la secretaria, en el qual es demostri l'existència d'una causa justificada.</v>
      </c>
    </row>
    <row r="7" spans="1:3">
      <c r="A7" s="57"/>
      <c r="B7" s="691"/>
      <c r="C7" s="58"/>
    </row>
    <row r="8" spans="1:3" ht="22.5" customHeight="1">
      <c r="A8" s="70" t="s">
        <v>238</v>
      </c>
      <c r="B8" s="62" t="s">
        <v>235</v>
      </c>
      <c r="C8" s="71" t="str">
        <f>'[2]1.1.1'!C8</f>
        <v>Aspectes a revisar</v>
      </c>
    </row>
    <row r="9" spans="1:3" ht="38.25">
      <c r="A9" s="73" t="s">
        <v>240</v>
      </c>
      <c r="B9" s="668" t="s">
        <v>1150</v>
      </c>
      <c r="C9" s="687" t="str">
        <f>'1.5.1'!C9</f>
        <v>Que l'expedient es proposa al ple de la corporació.</v>
      </c>
    </row>
    <row r="10" spans="1:3" ht="25.5">
      <c r="A10" s="32" t="s">
        <v>243</v>
      </c>
      <c r="B10" s="680" t="s">
        <v>249</v>
      </c>
      <c r="C10" s="680" t="s">
        <v>397</v>
      </c>
    </row>
    <row r="11" spans="1:3" ht="76.5">
      <c r="A11" s="32" t="s">
        <v>245</v>
      </c>
      <c r="B11" s="757" t="s">
        <v>1151</v>
      </c>
      <c r="C11" s="680" t="s">
        <v>1152</v>
      </c>
    </row>
    <row r="12" spans="1:3" ht="51">
      <c r="A12" s="32" t="s">
        <v>248</v>
      </c>
      <c r="B12" s="757" t="s">
        <v>1153</v>
      </c>
      <c r="C12" s="680" t="s">
        <v>1154</v>
      </c>
    </row>
    <row r="13" spans="1:3" ht="25.5">
      <c r="A13" s="32" t="s">
        <v>251</v>
      </c>
      <c r="B13" s="680" t="s">
        <v>176</v>
      </c>
      <c r="C13" s="680" t="s">
        <v>1155</v>
      </c>
    </row>
    <row r="14" spans="1:3" ht="25.5">
      <c r="A14" s="32" t="s">
        <v>254</v>
      </c>
      <c r="B14" s="668" t="s">
        <v>1156</v>
      </c>
      <c r="C14" s="668" t="s">
        <v>1157</v>
      </c>
    </row>
    <row r="15" spans="1:3" ht="38.25">
      <c r="A15" s="32" t="s">
        <v>257</v>
      </c>
      <c r="B15" s="668" t="s">
        <v>1158</v>
      </c>
      <c r="C15" s="680" t="s">
        <v>1159</v>
      </c>
    </row>
    <row r="16" spans="1:3" ht="38.25">
      <c r="A16" s="32" t="s">
        <v>260</v>
      </c>
      <c r="B16" s="668" t="s">
        <v>1158</v>
      </c>
      <c r="C16" s="680" t="s">
        <v>1160</v>
      </c>
    </row>
    <row r="17" spans="1:3" ht="25.5">
      <c r="A17" s="32" t="s">
        <v>263</v>
      </c>
      <c r="B17" s="680" t="s">
        <v>1161</v>
      </c>
      <c r="C17" s="680" t="s">
        <v>1162</v>
      </c>
    </row>
    <row r="18" spans="1:3" ht="38.25">
      <c r="A18" s="32" t="s">
        <v>266</v>
      </c>
      <c r="B18" s="735" t="s">
        <v>1163</v>
      </c>
      <c r="C18" s="680" t="s">
        <v>1164</v>
      </c>
    </row>
    <row r="19" spans="1:3" ht="19.5" customHeight="1">
      <c r="A19" s="51" t="s">
        <v>332</v>
      </c>
      <c r="B19" s="62" t="s">
        <v>235</v>
      </c>
      <c r="C19" s="71" t="s">
        <v>333</v>
      </c>
    </row>
    <row r="20" spans="1:3">
      <c r="A20" s="626" t="s">
        <v>334</v>
      </c>
      <c r="B20" s="37"/>
      <c r="C20" s="37" t="s">
        <v>335</v>
      </c>
    </row>
    <row r="21" spans="1:3">
      <c r="A21" s="51" t="s">
        <v>336</v>
      </c>
      <c r="B21" s="62" t="s">
        <v>235</v>
      </c>
      <c r="C21" s="71" t="s">
        <v>337</v>
      </c>
    </row>
    <row r="22" spans="1:3" ht="25.5">
      <c r="A22" s="32" t="s">
        <v>338</v>
      </c>
      <c r="B22" s="690" t="s">
        <v>1158</v>
      </c>
      <c r="C22" s="680" t="s">
        <v>1165</v>
      </c>
    </row>
    <row r="23" spans="1:3" ht="38.25">
      <c r="A23" s="626" t="s">
        <v>341</v>
      </c>
      <c r="B23" s="670" t="s">
        <v>176</v>
      </c>
      <c r="C23" s="37" t="s">
        <v>1166</v>
      </c>
    </row>
    <row r="24" spans="1:3">
      <c r="A24" s="51" t="s">
        <v>347</v>
      </c>
      <c r="B24" s="62" t="s">
        <v>235</v>
      </c>
      <c r="C24" s="71" t="s">
        <v>348</v>
      </c>
    </row>
    <row r="25" spans="1:3">
      <c r="A25" s="664" t="s">
        <v>349</v>
      </c>
      <c r="B25" s="38"/>
      <c r="C25" s="42"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C28"/>
  <sheetViews>
    <sheetView view="pageBreakPreview" topLeftCell="A14" zoomScaleNormal="100" zoomScaleSheetLayoutView="10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16384" width="11.42578125" style="50"/>
  </cols>
  <sheetData>
    <row r="1" spans="1:3">
      <c r="A1" s="27" t="s">
        <v>231</v>
      </c>
      <c r="B1" s="27" t="str">
        <f>[2]Inventari!A1</f>
        <v>1.</v>
      </c>
      <c r="C1" s="27" t="str">
        <f>[2]Inventari!B1</f>
        <v>Control permanent no planificable</v>
      </c>
    </row>
    <row r="2" spans="1:3">
      <c r="A2" s="29" t="s">
        <v>232</v>
      </c>
      <c r="B2" s="29" t="str">
        <f>[2]Inventari!B32</f>
        <v>1.5</v>
      </c>
      <c r="C2" s="29" t="str">
        <f>[2]Inventari!C32</f>
        <v>Patrimoni</v>
      </c>
    </row>
    <row r="3" spans="1:3">
      <c r="A3" s="67" t="s">
        <v>233</v>
      </c>
      <c r="B3" s="67" t="str">
        <f>[2]Inventari!C36</f>
        <v>1.5.4</v>
      </c>
      <c r="C3" s="61" t="str">
        <f>[2]Inventari!D36</f>
        <v>Concessions de béns de domini públic</v>
      </c>
    </row>
    <row r="5" spans="1:3">
      <c r="A5" s="70" t="s">
        <v>234</v>
      </c>
      <c r="B5" s="62" t="s">
        <v>235</v>
      </c>
      <c r="C5" s="55" t="s">
        <v>236</v>
      </c>
    </row>
    <row r="6" spans="1:3" ht="38.25">
      <c r="A6" s="54" t="s">
        <v>237</v>
      </c>
      <c r="B6" s="98" t="str">
        <f>Inventari!E36</f>
        <v>Art. 66.1 D 336/1988 (CAT)</v>
      </c>
      <c r="C6" s="53" t="str">
        <f>Inventari!F36</f>
        <v>El projecte i el plec de clàusules administratives els aprova el ple de la corporació, previ informe de la secretaria i de la intervenció, i s'han d'exposar al públic en el tauler d'anuncis i en el Butlletí Oficial de la província per un termini de 30 dies com a mínim, en el qual es poden formular reclamacions i al·legacions.</v>
      </c>
    </row>
    <row r="7" spans="1:3">
      <c r="A7" s="69"/>
      <c r="B7" s="113"/>
      <c r="C7" s="72"/>
    </row>
    <row r="8" spans="1:3">
      <c r="A8" s="70" t="s">
        <v>238</v>
      </c>
      <c r="B8" s="62" t="s">
        <v>235</v>
      </c>
      <c r="C8" s="71" t="str">
        <f>'[2]1.1.1'!C8</f>
        <v>Aspectes a revisar</v>
      </c>
    </row>
    <row r="9" spans="1:3" ht="38.25">
      <c r="A9" s="73" t="s">
        <v>240</v>
      </c>
      <c r="B9" s="668" t="s">
        <v>1167</v>
      </c>
      <c r="C9" s="687" t="str">
        <f>'1.5.1'!C9</f>
        <v>Que l'expedient es proposa al ple de la corporació.</v>
      </c>
    </row>
    <row r="10" spans="1:3" ht="25.5">
      <c r="A10" s="32" t="s">
        <v>243</v>
      </c>
      <c r="B10" s="668" t="s">
        <v>1168</v>
      </c>
      <c r="C10" s="668" t="s">
        <v>1169</v>
      </c>
    </row>
    <row r="11" spans="1:3" ht="102">
      <c r="A11" s="32" t="s">
        <v>245</v>
      </c>
      <c r="B11" s="680" t="s">
        <v>1170</v>
      </c>
      <c r="C11" s="752" t="s">
        <v>1171</v>
      </c>
    </row>
    <row r="12" spans="1:3">
      <c r="A12" s="32" t="s">
        <v>248</v>
      </c>
      <c r="B12" s="668" t="s">
        <v>1172</v>
      </c>
      <c r="C12" s="39" t="s">
        <v>1173</v>
      </c>
    </row>
    <row r="13" spans="1:3" ht="51">
      <c r="A13" s="32" t="s">
        <v>251</v>
      </c>
      <c r="B13" s="668" t="s">
        <v>1174</v>
      </c>
      <c r="C13" s="668" t="s">
        <v>1175</v>
      </c>
    </row>
    <row r="14" spans="1:3" ht="25.5">
      <c r="A14" s="32" t="s">
        <v>254</v>
      </c>
      <c r="B14" s="668" t="s">
        <v>1176</v>
      </c>
      <c r="C14" s="668" t="s">
        <v>1177</v>
      </c>
    </row>
    <row r="15" spans="1:3" ht="25.5">
      <c r="A15" s="32" t="s">
        <v>257</v>
      </c>
      <c r="B15" s="18" t="s">
        <v>249</v>
      </c>
      <c r="C15" s="680" t="s">
        <v>397</v>
      </c>
    </row>
    <row r="16" spans="1:3" ht="51">
      <c r="A16" s="32" t="s">
        <v>260</v>
      </c>
      <c r="B16" s="680" t="s">
        <v>1178</v>
      </c>
      <c r="C16" s="680" t="s">
        <v>1090</v>
      </c>
    </row>
    <row r="17" spans="1:3" ht="29.25" customHeight="1">
      <c r="A17" s="32" t="s">
        <v>263</v>
      </c>
      <c r="B17" s="668" t="s">
        <v>1179</v>
      </c>
      <c r="C17" s="668" t="s">
        <v>1180</v>
      </c>
    </row>
    <row r="18" spans="1:3" ht="25.5">
      <c r="A18" s="32" t="s">
        <v>266</v>
      </c>
      <c r="B18" s="668" t="s">
        <v>1181</v>
      </c>
      <c r="C18" s="39" t="s">
        <v>1182</v>
      </c>
    </row>
    <row r="19" spans="1:3" ht="25.5">
      <c r="A19" s="32" t="s">
        <v>269</v>
      </c>
      <c r="B19" s="668" t="s">
        <v>1183</v>
      </c>
      <c r="C19" s="39" t="s">
        <v>1184</v>
      </c>
    </row>
    <row r="20" spans="1:3" ht="25.5">
      <c r="A20" s="32" t="s">
        <v>272</v>
      </c>
      <c r="B20" s="668" t="s">
        <v>1185</v>
      </c>
      <c r="C20" s="39" t="s">
        <v>1186</v>
      </c>
    </row>
    <row r="21" spans="1:3">
      <c r="A21" s="51" t="s">
        <v>332</v>
      </c>
      <c r="B21" s="62" t="s">
        <v>235</v>
      </c>
      <c r="C21" s="71" t="s">
        <v>333</v>
      </c>
    </row>
    <row r="22" spans="1:3">
      <c r="A22" s="626" t="s">
        <v>334</v>
      </c>
      <c r="B22" s="37"/>
      <c r="C22" s="37" t="s">
        <v>335</v>
      </c>
    </row>
    <row r="23" spans="1:3">
      <c r="A23" s="51" t="s">
        <v>336</v>
      </c>
      <c r="B23" s="62" t="s">
        <v>235</v>
      </c>
      <c r="C23" s="71" t="s">
        <v>337</v>
      </c>
    </row>
    <row r="24" spans="1:3">
      <c r="A24" s="626" t="s">
        <v>338</v>
      </c>
      <c r="B24" s="37"/>
      <c r="C24" s="37" t="s">
        <v>335</v>
      </c>
    </row>
    <row r="25" spans="1:3">
      <c r="A25" s="51" t="s">
        <v>347</v>
      </c>
      <c r="B25" s="62" t="s">
        <v>235</v>
      </c>
      <c r="C25" s="71" t="s">
        <v>348</v>
      </c>
    </row>
    <row r="26" spans="1:3">
      <c r="A26" s="664" t="s">
        <v>349</v>
      </c>
      <c r="B26" s="38"/>
      <c r="C26" s="42" t="s">
        <v>335</v>
      </c>
    </row>
    <row r="27" spans="1:3" ht="19.5" customHeight="1"/>
    <row r="28" spans="1:3">
      <c r="C28" s="175"/>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C25"/>
  <sheetViews>
    <sheetView view="pageBreakPreview" zoomScaleNormal="100" zoomScaleSheetLayoutView="10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16384" width="11.42578125" style="50"/>
  </cols>
  <sheetData>
    <row r="1" spans="1:3">
      <c r="A1" s="27" t="s">
        <v>231</v>
      </c>
      <c r="B1" s="27" t="str">
        <f>[2]Inventari!A1</f>
        <v>1.</v>
      </c>
      <c r="C1" s="28" t="str">
        <f>[2]Inventari!B1</f>
        <v>Control permanent no planificable</v>
      </c>
    </row>
    <row r="2" spans="1:3">
      <c r="A2" s="29" t="s">
        <v>232</v>
      </c>
      <c r="B2" s="29" t="str">
        <f>[2]Inventari!B32</f>
        <v>1.5</v>
      </c>
      <c r="C2" s="30" t="str">
        <f>[2]Inventari!C32</f>
        <v>Patrimoni</v>
      </c>
    </row>
    <row r="3" spans="1:3">
      <c r="A3" s="67" t="s">
        <v>233</v>
      </c>
      <c r="B3" s="67" t="str">
        <f>[2]Inventari!C37</f>
        <v>1.5.5</v>
      </c>
      <c r="C3" s="61" t="str">
        <f>[2]Inventari!D37</f>
        <v>Cessió per qualsevol títol d'aprofitament dels béns comunals</v>
      </c>
    </row>
    <row r="5" spans="1:3">
      <c r="A5" s="70" t="s">
        <v>234</v>
      </c>
      <c r="B5" s="62" t="s">
        <v>235</v>
      </c>
      <c r="C5" s="55" t="s">
        <v>236</v>
      </c>
    </row>
    <row r="6" spans="1:3" ht="89.25">
      <c r="A6" s="73" t="s">
        <v>237</v>
      </c>
      <c r="B6" s="690" t="str">
        <f>Inventari!E37</f>
        <v>Art. 54.1.b) RDLeg 781/1986
Art. 4.1.b).5 RD 128/2018
Art. 84 D 336/1988 (CAT)
Art. 47.2.i) L 7/1985</v>
      </c>
      <c r="C6" s="40" t="str">
        <f>Inventari!F37</f>
        <v>Serà necessari l'informe previ de la secretaria, i, a més, en el seu cas, de la intervenció o de qui legalment els substitueixin, per a l'adopció dels següents acords: b) Sempre que es tracti d'assumptes sobre matèries per a les quals s'exigeixi una majoria especial.</v>
      </c>
    </row>
    <row r="7" spans="1:3">
      <c r="A7" s="69"/>
      <c r="B7" s="113"/>
      <c r="C7" s="36"/>
    </row>
    <row r="8" spans="1:3">
      <c r="A8" s="70" t="s">
        <v>238</v>
      </c>
      <c r="B8" s="62" t="s">
        <v>235</v>
      </c>
      <c r="C8" s="71" t="str">
        <f>'[2]1.1.1'!C8</f>
        <v>Aspectes a revisar</v>
      </c>
    </row>
    <row r="9" spans="1:3" ht="51">
      <c r="A9" s="73" t="s">
        <v>240</v>
      </c>
      <c r="B9" s="752" t="s">
        <v>1187</v>
      </c>
      <c r="C9" s="758" t="str">
        <f>'1.5.1'!C9</f>
        <v>Que l'expedient es proposa al ple de la corporació.</v>
      </c>
    </row>
    <row r="10" spans="1:3" ht="25.5">
      <c r="A10" s="759" t="s">
        <v>243</v>
      </c>
      <c r="B10" s="18" t="s">
        <v>249</v>
      </c>
      <c r="C10" s="18" t="s">
        <v>397</v>
      </c>
    </row>
    <row r="11" spans="1:3" ht="51">
      <c r="A11" s="759" t="s">
        <v>245</v>
      </c>
      <c r="B11" s="668" t="s">
        <v>1121</v>
      </c>
      <c r="C11" s="680" t="str">
        <f>'1.5.2'!C11</f>
        <v>Que consta l'informe favorable de la secretaria de la corporació.</v>
      </c>
    </row>
    <row r="12" spans="1:3" ht="25.5">
      <c r="A12" s="759" t="s">
        <v>248</v>
      </c>
      <c r="B12" s="668" t="s">
        <v>1188</v>
      </c>
      <c r="C12" s="668" t="s">
        <v>1189</v>
      </c>
    </row>
    <row r="13" spans="1:3" s="673" customFormat="1" ht="25.5">
      <c r="A13" s="759" t="s">
        <v>251</v>
      </c>
      <c r="B13" s="668" t="s">
        <v>1188</v>
      </c>
      <c r="C13" s="668" t="s">
        <v>1190</v>
      </c>
    </row>
    <row r="14" spans="1:3" ht="25.5">
      <c r="A14" s="759" t="s">
        <v>254</v>
      </c>
      <c r="B14" s="668" t="s">
        <v>1191</v>
      </c>
      <c r="C14" s="668" t="s">
        <v>1192</v>
      </c>
    </row>
    <row r="15" spans="1:3" ht="25.5">
      <c r="A15" s="759" t="s">
        <v>257</v>
      </c>
      <c r="B15" s="668" t="s">
        <v>1193</v>
      </c>
      <c r="C15" s="668" t="s">
        <v>1194</v>
      </c>
    </row>
    <row r="16" spans="1:3" ht="38.25">
      <c r="A16" s="759" t="s">
        <v>260</v>
      </c>
      <c r="B16" s="668" t="s">
        <v>1195</v>
      </c>
      <c r="C16" s="668" t="s">
        <v>1196</v>
      </c>
    </row>
    <row r="17" spans="1:3" ht="38.25">
      <c r="A17" s="759" t="s">
        <v>263</v>
      </c>
      <c r="B17" s="668" t="s">
        <v>1197</v>
      </c>
      <c r="C17" s="680" t="s">
        <v>1198</v>
      </c>
    </row>
    <row r="18" spans="1:3" ht="25.5">
      <c r="A18" s="759" t="s">
        <v>266</v>
      </c>
      <c r="B18" s="668" t="s">
        <v>1199</v>
      </c>
      <c r="C18" s="680" t="s">
        <v>1200</v>
      </c>
    </row>
    <row r="19" spans="1:3" ht="38.25">
      <c r="A19" s="759" t="s">
        <v>269</v>
      </c>
      <c r="B19" s="670" t="s">
        <v>1201</v>
      </c>
      <c r="C19" s="735" t="s">
        <v>1202</v>
      </c>
    </row>
    <row r="20" spans="1:3" ht="19.5" customHeight="1">
      <c r="A20" s="51" t="s">
        <v>332</v>
      </c>
      <c r="B20" s="62" t="s">
        <v>235</v>
      </c>
      <c r="C20" s="71" t="s">
        <v>333</v>
      </c>
    </row>
    <row r="21" spans="1:3">
      <c r="A21" s="626" t="s">
        <v>334</v>
      </c>
      <c r="B21" s="37"/>
      <c r="C21" s="37" t="s">
        <v>335</v>
      </c>
    </row>
    <row r="22" spans="1:3">
      <c r="A22" s="51" t="s">
        <v>336</v>
      </c>
      <c r="B22" s="62" t="s">
        <v>235</v>
      </c>
      <c r="C22" s="71" t="s">
        <v>337</v>
      </c>
    </row>
    <row r="23" spans="1:3" ht="25.5">
      <c r="A23" s="626" t="s">
        <v>338</v>
      </c>
      <c r="B23" s="668" t="s">
        <v>1203</v>
      </c>
      <c r="C23" s="735" t="s">
        <v>1101</v>
      </c>
    </row>
    <row r="24" spans="1:3">
      <c r="A24" s="51" t="s">
        <v>347</v>
      </c>
      <c r="B24" s="62" t="s">
        <v>235</v>
      </c>
      <c r="C24" s="71" t="s">
        <v>348</v>
      </c>
    </row>
    <row r="25" spans="1:3">
      <c r="A25" s="664" t="s">
        <v>349</v>
      </c>
      <c r="B25" s="38"/>
      <c r="C25" s="42"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C27"/>
  <sheetViews>
    <sheetView view="pageBreakPreview" zoomScaleNormal="100" zoomScaleSheetLayoutView="10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16384" width="11.42578125" style="50"/>
  </cols>
  <sheetData>
    <row r="1" spans="1:3">
      <c r="A1" s="27" t="s">
        <v>231</v>
      </c>
      <c r="B1" s="27" t="str">
        <f>[2]Inventari!A1</f>
        <v>1.</v>
      </c>
      <c r="C1" s="28" t="str">
        <f>[2]Inventari!B1</f>
        <v>Control permanent no planificable</v>
      </c>
    </row>
    <row r="2" spans="1:3">
      <c r="A2" s="29" t="s">
        <v>232</v>
      </c>
      <c r="B2" s="29" t="str">
        <f>[2]Inventari!B32</f>
        <v>1.5</v>
      </c>
      <c r="C2" s="30" t="str">
        <f>[2]Inventari!C32</f>
        <v>Patrimoni</v>
      </c>
    </row>
    <row r="3" spans="1:3">
      <c r="A3" s="67" t="s">
        <v>233</v>
      </c>
      <c r="B3" s="67" t="str">
        <f>[2]Inventari!C38</f>
        <v>1.5.6</v>
      </c>
      <c r="C3" s="61" t="str">
        <f>[2]Inventari!D38</f>
        <v>Alienació de béns, quan la seva quantia excedeix del 10 % dels recursos ordinaris del seu pressupost</v>
      </c>
    </row>
    <row r="5" spans="1:3">
      <c r="A5" s="70" t="s">
        <v>234</v>
      </c>
      <c r="B5" s="62" t="s">
        <v>235</v>
      </c>
      <c r="C5" s="55" t="s">
        <v>236</v>
      </c>
    </row>
    <row r="6" spans="1:3" ht="89.25">
      <c r="A6" s="73" t="s">
        <v>237</v>
      </c>
      <c r="B6" s="690" t="str">
        <f>Inventari!E38</f>
        <v>Art. 54.1.b) RDLeg 781/1986
Art. 4.1.b).5 RD 128/2018
Art. 41.2 D 336/1988 (CAT)
Art. 47.2.m) L 7/1985</v>
      </c>
      <c r="C6" s="40" t="str">
        <f>Inventari!F38</f>
        <v>Serà necessari l'informe previ de la secretaria, i, a més, en el seu cas, de la intervenció o de qui legalment els substitueixin, per a l'adopció dels següents acords: b) Sempre que es tracti d'assumptes sobre matèries per a les quals s'exigeixi una majoria especial.</v>
      </c>
    </row>
    <row r="7" spans="1:3">
      <c r="A7" s="69"/>
      <c r="B7" s="113"/>
      <c r="C7" s="36"/>
    </row>
    <row r="8" spans="1:3">
      <c r="A8" s="70" t="s">
        <v>238</v>
      </c>
      <c r="B8" s="62" t="s">
        <v>235</v>
      </c>
      <c r="C8" s="71" t="str">
        <f>'[2]1.1.1'!C8</f>
        <v>Aspectes a revisar</v>
      </c>
    </row>
    <row r="9" spans="1:3" ht="51">
      <c r="A9" s="73" t="s">
        <v>240</v>
      </c>
      <c r="B9" s="750" t="s">
        <v>1204</v>
      </c>
      <c r="C9" s="688" t="s">
        <v>242</v>
      </c>
    </row>
    <row r="10" spans="1:3" ht="25.5">
      <c r="A10" s="32" t="s">
        <v>243</v>
      </c>
      <c r="B10" s="18" t="s">
        <v>249</v>
      </c>
      <c r="C10" s="18" t="s">
        <v>397</v>
      </c>
    </row>
    <row r="11" spans="1:3" ht="51">
      <c r="A11" s="32" t="s">
        <v>245</v>
      </c>
      <c r="B11" s="18" t="s">
        <v>1121</v>
      </c>
      <c r="C11" s="752" t="s">
        <v>1205</v>
      </c>
    </row>
    <row r="12" spans="1:3" s="673" customFormat="1" ht="25.5">
      <c r="A12" s="32" t="s">
        <v>248</v>
      </c>
      <c r="B12" s="668" t="s">
        <v>1206</v>
      </c>
      <c r="C12" s="668" t="s">
        <v>1207</v>
      </c>
    </row>
    <row r="13" spans="1:3" ht="25.5">
      <c r="A13" s="32" t="s">
        <v>251</v>
      </c>
      <c r="B13" s="668" t="s">
        <v>1156</v>
      </c>
      <c r="C13" s="668" t="s">
        <v>1208</v>
      </c>
    </row>
    <row r="14" spans="1:3" ht="39" customHeight="1">
      <c r="A14" s="32" t="s">
        <v>254</v>
      </c>
      <c r="B14" s="668" t="s">
        <v>1158</v>
      </c>
      <c r="C14" s="668" t="s">
        <v>1209</v>
      </c>
    </row>
    <row r="15" spans="1:3" ht="38.25" customHeight="1">
      <c r="A15" s="32" t="s">
        <v>257</v>
      </c>
      <c r="B15" s="668" t="s">
        <v>1158</v>
      </c>
      <c r="C15" s="668" t="s">
        <v>1210</v>
      </c>
    </row>
    <row r="16" spans="1:3" ht="37.5" customHeight="1">
      <c r="A16" s="32" t="s">
        <v>260</v>
      </c>
      <c r="B16" s="668" t="s">
        <v>1158</v>
      </c>
      <c r="C16" s="668" t="s">
        <v>1160</v>
      </c>
    </row>
    <row r="17" spans="1:3" ht="25.5">
      <c r="A17" s="32" t="s">
        <v>263</v>
      </c>
      <c r="B17" s="757" t="s">
        <v>1161</v>
      </c>
      <c r="C17" s="680" t="s">
        <v>1211</v>
      </c>
    </row>
    <row r="18" spans="1:3" ht="51">
      <c r="A18" s="32" t="s">
        <v>266</v>
      </c>
      <c r="B18" s="680" t="s">
        <v>1163</v>
      </c>
      <c r="C18" s="680" t="s">
        <v>1212</v>
      </c>
    </row>
    <row r="19" spans="1:3" ht="25.5">
      <c r="A19" s="32" t="s">
        <v>269</v>
      </c>
      <c r="B19" s="669" t="s">
        <v>1213</v>
      </c>
      <c r="C19" s="669" t="s">
        <v>1214</v>
      </c>
    </row>
    <row r="20" spans="1:3" ht="25.5">
      <c r="A20" s="32" t="s">
        <v>272</v>
      </c>
      <c r="B20" s="680" t="s">
        <v>1215</v>
      </c>
      <c r="C20" s="39" t="s">
        <v>1216</v>
      </c>
    </row>
    <row r="21" spans="1:3" ht="19.5" customHeight="1">
      <c r="A21" s="51" t="s">
        <v>332</v>
      </c>
      <c r="B21" s="62" t="s">
        <v>235</v>
      </c>
      <c r="C21" s="71" t="s">
        <v>333</v>
      </c>
    </row>
    <row r="22" spans="1:3">
      <c r="A22" s="626" t="s">
        <v>334</v>
      </c>
      <c r="B22" s="37"/>
      <c r="C22" s="37" t="s">
        <v>335</v>
      </c>
    </row>
    <row r="23" spans="1:3">
      <c r="A23" s="51" t="s">
        <v>336</v>
      </c>
      <c r="B23" s="62" t="s">
        <v>235</v>
      </c>
      <c r="C23" s="71" t="s">
        <v>337</v>
      </c>
    </row>
    <row r="24" spans="1:3" ht="89.25">
      <c r="A24" s="624" t="s">
        <v>338</v>
      </c>
      <c r="B24" s="690" t="s">
        <v>188</v>
      </c>
      <c r="C24" s="690" t="s">
        <v>1101</v>
      </c>
    </row>
    <row r="25" spans="1:3" ht="89.25">
      <c r="A25" s="664" t="s">
        <v>341</v>
      </c>
      <c r="B25" s="670" t="s">
        <v>1217</v>
      </c>
      <c r="C25" s="760" t="s">
        <v>1218</v>
      </c>
    </row>
    <row r="26" spans="1:3">
      <c r="A26" s="51" t="s">
        <v>347</v>
      </c>
      <c r="B26" s="62" t="s">
        <v>235</v>
      </c>
      <c r="C26" s="71" t="s">
        <v>348</v>
      </c>
    </row>
    <row r="27" spans="1:3">
      <c r="A27" s="664" t="s">
        <v>349</v>
      </c>
      <c r="B27" s="38"/>
      <c r="C27" s="42"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G20"/>
  <sheetViews>
    <sheetView view="pageBreakPreview" topLeftCell="A9" zoomScaleNormal="100" zoomScaleSheetLayoutView="10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16384" width="11.42578125" style="50"/>
  </cols>
  <sheetData>
    <row r="1" spans="1:7">
      <c r="A1" s="27" t="s">
        <v>231</v>
      </c>
      <c r="B1" s="27" t="str">
        <f>[3]Inventari!A1</f>
        <v>1.</v>
      </c>
      <c r="C1" s="28" t="str">
        <f>[3]Inventari!B1</f>
        <v>Control permanent no planificable</v>
      </c>
    </row>
    <row r="2" spans="1:7">
      <c r="A2" s="29" t="s">
        <v>232</v>
      </c>
      <c r="B2" s="29" t="str">
        <f>[3]Inventari!B39</f>
        <v>1.6</v>
      </c>
      <c r="C2" s="30" t="str">
        <f>[3]Inventari!C39</f>
        <v>Contractació i prestació de serveis</v>
      </c>
    </row>
    <row r="3" spans="1:7">
      <c r="A3" s="67" t="s">
        <v>233</v>
      </c>
      <c r="B3" s="67" t="str">
        <f>[3]Inventari!C40</f>
        <v>1.6.1</v>
      </c>
      <c r="C3" s="67" t="str">
        <f>[3]Inventari!D40</f>
        <v xml:space="preserve">Procedència de nous serveis o reforma dels existents </v>
      </c>
    </row>
    <row r="4" spans="1:7">
      <c r="A4" s="719"/>
      <c r="B4" s="683"/>
      <c r="C4" s="720"/>
    </row>
    <row r="5" spans="1:7">
      <c r="A5" s="70" t="s">
        <v>234</v>
      </c>
      <c r="B5" s="62" t="s">
        <v>235</v>
      </c>
      <c r="C5" s="55" t="s">
        <v>236</v>
      </c>
    </row>
    <row r="6" spans="1:7" ht="25.5">
      <c r="A6" s="54" t="s">
        <v>237</v>
      </c>
      <c r="B6" s="98" t="str">
        <f>Inventari!E40</f>
        <v>Art. 4.1.b).5 RD 128/2018</v>
      </c>
      <c r="C6" s="98" t="str">
        <f>Inventari!F40</f>
        <v>Serà necessari l'informe previ de la intervenció sobre la procedència de la implantació de nous serveis o la reforma dels existents a l'efecte de l'avaluació de la repercussió economicofinancera i estabilitat pressupostària de les respectives propostes.</v>
      </c>
    </row>
    <row r="7" spans="1:7">
      <c r="A7" s="69"/>
      <c r="B7" s="113"/>
      <c r="C7" s="36"/>
    </row>
    <row r="8" spans="1:7">
      <c r="A8" s="70" t="s">
        <v>238</v>
      </c>
      <c r="B8" s="62" t="s">
        <v>235</v>
      </c>
      <c r="C8" s="71" t="s">
        <v>239</v>
      </c>
    </row>
    <row r="9" spans="1:7" ht="25.5">
      <c r="A9" s="19" t="s">
        <v>240</v>
      </c>
      <c r="B9" s="678" t="s">
        <v>1219</v>
      </c>
      <c r="C9" s="687" t="str">
        <f>'1.6.2'!C9</f>
        <v>Que l'expedient es proposa al ple de la corporació.</v>
      </c>
    </row>
    <row r="10" spans="1:7" ht="25.5">
      <c r="A10" s="19" t="s">
        <v>243</v>
      </c>
      <c r="B10" s="18" t="s">
        <v>249</v>
      </c>
      <c r="C10" s="18" t="s">
        <v>397</v>
      </c>
    </row>
    <row r="11" spans="1:7">
      <c r="A11" s="19" t="s">
        <v>245</v>
      </c>
      <c r="B11" s="37" t="s">
        <v>1220</v>
      </c>
      <c r="C11" s="37" t="s">
        <v>1221</v>
      </c>
    </row>
    <row r="12" spans="1:7" ht="38.25" customHeight="1">
      <c r="A12" s="19" t="s">
        <v>248</v>
      </c>
      <c r="B12" s="37" t="s">
        <v>1222</v>
      </c>
      <c r="C12" s="37" t="s">
        <v>1223</v>
      </c>
    </row>
    <row r="13" spans="1:7" ht="63.75">
      <c r="A13" s="19" t="s">
        <v>251</v>
      </c>
      <c r="B13" s="680" t="s">
        <v>1224</v>
      </c>
      <c r="C13" s="708" t="s">
        <v>1225</v>
      </c>
    </row>
    <row r="14" spans="1:7" ht="38.25">
      <c r="A14" s="19" t="s">
        <v>254</v>
      </c>
      <c r="B14" s="680" t="s">
        <v>1226</v>
      </c>
      <c r="C14" s="37" t="s">
        <v>1227</v>
      </c>
      <c r="G14" s="50" t="s">
        <v>758</v>
      </c>
    </row>
    <row r="15" spans="1:7">
      <c r="A15" s="51" t="s">
        <v>332</v>
      </c>
      <c r="B15" s="62" t="s">
        <v>235</v>
      </c>
      <c r="C15" s="71" t="s">
        <v>333</v>
      </c>
    </row>
    <row r="16" spans="1:7">
      <c r="A16" s="626" t="s">
        <v>334</v>
      </c>
      <c r="B16" s="37"/>
      <c r="C16" s="37" t="s">
        <v>335</v>
      </c>
    </row>
    <row r="17" spans="1:3">
      <c r="A17" s="51" t="s">
        <v>336</v>
      </c>
      <c r="B17" s="62" t="s">
        <v>235</v>
      </c>
      <c r="C17" s="71" t="s">
        <v>337</v>
      </c>
    </row>
    <row r="18" spans="1:3">
      <c r="A18" s="626" t="s">
        <v>338</v>
      </c>
      <c r="B18" s="668"/>
      <c r="C18" s="37" t="s">
        <v>335</v>
      </c>
    </row>
    <row r="19" spans="1:3">
      <c r="A19" s="51" t="s">
        <v>347</v>
      </c>
      <c r="B19" s="62" t="s">
        <v>235</v>
      </c>
      <c r="C19" s="97" t="s">
        <v>348</v>
      </c>
    </row>
    <row r="20" spans="1:3">
      <c r="A20" s="664" t="s">
        <v>349</v>
      </c>
      <c r="B20" s="38"/>
      <c r="C20" s="42"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C19"/>
  <sheetViews>
    <sheetView view="pageBreakPreview" zoomScaleNormal="100" zoomScaleSheetLayoutView="10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4" width="51.42578125" style="50" customWidth="1"/>
    <col min="5" max="16384" width="11.42578125" style="50"/>
  </cols>
  <sheetData>
    <row r="1" spans="1:3">
      <c r="A1" s="27" t="s">
        <v>231</v>
      </c>
      <c r="B1" s="27" t="str">
        <f>[3]Inventari!A1</f>
        <v>1.</v>
      </c>
      <c r="C1" s="28" t="str">
        <f>[3]Inventari!B1</f>
        <v>Control permanent no planificable</v>
      </c>
    </row>
    <row r="2" spans="1:3">
      <c r="A2" s="29" t="s">
        <v>232</v>
      </c>
      <c r="B2" s="29" t="str">
        <f>[3]Inventari!B39</f>
        <v>1.6</v>
      </c>
      <c r="C2" s="30" t="str">
        <f>[3]Inventari!C39</f>
        <v>Contractació i prestació de serveis</v>
      </c>
    </row>
    <row r="3" spans="1:3">
      <c r="A3" s="67" t="s">
        <v>233</v>
      </c>
      <c r="B3" s="67" t="str">
        <f>[3]Inventari!C41</f>
        <v>1.6.2</v>
      </c>
      <c r="C3" s="67" t="str">
        <f>[3]Inventari!D41</f>
        <v xml:space="preserve">Gestió de serveis públics mitjançant entitat pública empresarial o societat mercantil </v>
      </c>
    </row>
    <row r="5" spans="1:3" ht="18.95" customHeight="1">
      <c r="A5" s="70" t="s">
        <v>234</v>
      </c>
      <c r="B5" s="62" t="s">
        <v>235</v>
      </c>
      <c r="C5" s="55" t="s">
        <v>236</v>
      </c>
    </row>
    <row r="6" spans="1:3" ht="25.5">
      <c r="A6" s="54" t="s">
        <v>237</v>
      </c>
      <c r="B6" s="98" t="str">
        <f>Inventari!E41</f>
        <v>Art. 85.2 L 7/1985</v>
      </c>
      <c r="C6" s="98" t="str">
        <f>Inventari!F41</f>
        <v>Quan els serveis públics de competència local es gestionin de forma directa, es requerirà informe de la intervenció que valorarà la sostenibilitat financera de les propostes plantejades, de conformitat amb l'art. 4 LO 2/2012.</v>
      </c>
    </row>
    <row r="7" spans="1:3">
      <c r="A7" s="69"/>
      <c r="B7" s="113"/>
      <c r="C7" s="761"/>
    </row>
    <row r="8" spans="1:3">
      <c r="A8" s="51" t="s">
        <v>238</v>
      </c>
      <c r="B8" s="11" t="s">
        <v>235</v>
      </c>
      <c r="C8" s="5" t="s">
        <v>239</v>
      </c>
    </row>
    <row r="9" spans="1:3" ht="25.5">
      <c r="A9" s="19" t="s">
        <v>240</v>
      </c>
      <c r="B9" s="678" t="s">
        <v>1228</v>
      </c>
      <c r="C9" s="687" t="s">
        <v>242</v>
      </c>
    </row>
    <row r="10" spans="1:3" ht="25.5">
      <c r="A10" s="19" t="s">
        <v>243</v>
      </c>
      <c r="B10" s="18" t="s">
        <v>249</v>
      </c>
      <c r="C10" s="18" t="s">
        <v>397</v>
      </c>
    </row>
    <row r="11" spans="1:3" ht="63.75">
      <c r="A11" s="19" t="s">
        <v>245</v>
      </c>
      <c r="B11" s="680" t="s">
        <v>1224</v>
      </c>
      <c r="C11" s="757" t="s">
        <v>1225</v>
      </c>
    </row>
    <row r="12" spans="1:3" ht="38.25" customHeight="1">
      <c r="A12" s="19" t="s">
        <v>248</v>
      </c>
      <c r="B12" s="680" t="str">
        <f>'1.6.1'!B14</f>
        <v>Art. 4 i 7.3 LO 2/2012
Art. 25.4 i 86.1 L 7/1985</v>
      </c>
      <c r="C12" s="713" t="str">
        <f>'1.6.1'!C14</f>
        <v>Que de la valoració de les dades existents a l'expedient es desprèn que l'execució de l'actuació proposada no afectarà al compliment dels objectius d'estabilitat pressupostària i sostenibilitat financera.</v>
      </c>
    </row>
    <row r="13" spans="1:3">
      <c r="A13" s="51" t="s">
        <v>332</v>
      </c>
      <c r="B13" s="11" t="s">
        <v>235</v>
      </c>
      <c r="C13" s="167" t="s">
        <v>333</v>
      </c>
    </row>
    <row r="14" spans="1:3">
      <c r="A14" s="626" t="s">
        <v>334</v>
      </c>
      <c r="B14" s="37"/>
      <c r="C14" s="638" t="s">
        <v>335</v>
      </c>
    </row>
    <row r="15" spans="1:3">
      <c r="A15" s="51" t="s">
        <v>336</v>
      </c>
      <c r="B15" s="11" t="s">
        <v>235</v>
      </c>
      <c r="C15" s="167" t="s">
        <v>337</v>
      </c>
    </row>
    <row r="16" spans="1:3" ht="25.5">
      <c r="A16" s="624" t="s">
        <v>338</v>
      </c>
      <c r="B16" s="680" t="s">
        <v>1229</v>
      </c>
      <c r="C16" s="690" t="s">
        <v>1230</v>
      </c>
    </row>
    <row r="17" spans="1:3">
      <c r="A17" s="626" t="s">
        <v>341</v>
      </c>
      <c r="B17" s="680" t="s">
        <v>1229</v>
      </c>
      <c r="C17" s="670" t="s">
        <v>1231</v>
      </c>
    </row>
    <row r="18" spans="1:3">
      <c r="A18" s="51" t="s">
        <v>347</v>
      </c>
      <c r="B18" s="11" t="s">
        <v>235</v>
      </c>
      <c r="C18" s="97" t="s">
        <v>348</v>
      </c>
    </row>
    <row r="19" spans="1:3">
      <c r="A19" s="664" t="s">
        <v>349</v>
      </c>
      <c r="B19" s="38"/>
      <c r="C19" s="42"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autoPageBreaks="0" fitToPage="1"/>
  </sheetPr>
  <dimension ref="A1:C28"/>
  <sheetViews>
    <sheetView view="pageBreakPreview" topLeftCell="A22" zoomScaleNormal="100" zoomScaleSheetLayoutView="100" workbookViewId="0">
      <selection activeCell="B6" sqref="B6"/>
    </sheetView>
  </sheetViews>
  <sheetFormatPr defaultColWidth="11.42578125" defaultRowHeight="15"/>
  <cols>
    <col min="1" max="1" width="9.7109375" customWidth="1"/>
    <col min="2" max="2" width="18.7109375" customWidth="1"/>
    <col min="3" max="3" width="110.7109375" style="49" customWidth="1"/>
  </cols>
  <sheetData>
    <row r="1" spans="1:3">
      <c r="A1" s="27" t="s">
        <v>231</v>
      </c>
      <c r="B1" s="27" t="str">
        <f>[3]Inventari!A1</f>
        <v>1.</v>
      </c>
      <c r="C1" s="59" t="str">
        <f>[3]Inventari!B1</f>
        <v>Control permanent no planificable</v>
      </c>
    </row>
    <row r="2" spans="1:3">
      <c r="A2" s="29" t="s">
        <v>232</v>
      </c>
      <c r="B2" s="29" t="str">
        <f>[3]Inventari!B39</f>
        <v>1.6</v>
      </c>
      <c r="C2" s="60" t="str">
        <f>[3]Inventari!C39</f>
        <v>Contractació i prestació de serveis</v>
      </c>
    </row>
    <row r="3" spans="1:3" ht="25.5">
      <c r="A3" s="67" t="s">
        <v>233</v>
      </c>
      <c r="B3" s="67" t="str">
        <f>[3]Inventari!C42</f>
        <v>1.6.3</v>
      </c>
      <c r="C3" s="66" t="str">
        <f>[3]Inventari!D42</f>
        <v>Valoració de les repercusions econòmiques de cada nou contracte, excepte contractes menors, concessions d'obres i/o concessions de serveis.</v>
      </c>
    </row>
    <row r="4" spans="1:3">
      <c r="A4" s="719"/>
      <c r="B4" s="683"/>
      <c r="C4" s="720"/>
    </row>
    <row r="5" spans="1:3">
      <c r="A5" s="70" t="s">
        <v>234</v>
      </c>
      <c r="B5" s="62" t="s">
        <v>235</v>
      </c>
      <c r="C5" s="62" t="s">
        <v>236</v>
      </c>
    </row>
    <row r="6" spans="1:3" ht="38.25">
      <c r="A6" s="54" t="s">
        <v>237</v>
      </c>
      <c r="B6" s="685" t="str">
        <f>Inventari!E42</f>
        <v>Art. 4.1.b).5 RD 128/2018
DA3.3 L 9/2017</v>
      </c>
      <c r="C6" s="685" t="str">
        <f>Inventari!F42</f>
        <v>Serà necessari l'informe previ de la intervenció sobre la procedència de la implantació de nous serveis o la reforma dels existents a l'efecte de l'avaluació de la repercussió economicofinancera i estabilitat pressupostària de les respectives propostes.</v>
      </c>
    </row>
    <row r="7" spans="1:3">
      <c r="A7" s="69"/>
      <c r="B7" s="113"/>
      <c r="C7" s="36"/>
    </row>
    <row r="8" spans="1:3">
      <c r="A8" s="70" t="s">
        <v>238</v>
      </c>
      <c r="B8" s="62" t="s">
        <v>235</v>
      </c>
      <c r="C8" s="103" t="s">
        <v>239</v>
      </c>
    </row>
    <row r="9" spans="1:3" ht="25.5">
      <c r="A9" s="19" t="s">
        <v>240</v>
      </c>
      <c r="B9" s="678" t="s">
        <v>1219</v>
      </c>
      <c r="C9" s="730" t="s">
        <v>242</v>
      </c>
    </row>
    <row r="10" spans="1:3" s="50" customFormat="1" ht="25.5">
      <c r="A10" s="19" t="s">
        <v>243</v>
      </c>
      <c r="B10" s="18" t="s">
        <v>249</v>
      </c>
      <c r="C10" s="18" t="s">
        <v>397</v>
      </c>
    </row>
    <row r="11" spans="1:3" s="50" customFormat="1" ht="25.5" customHeight="1">
      <c r="A11" s="19" t="s">
        <v>245</v>
      </c>
      <c r="B11" s="680" t="s">
        <v>1232</v>
      </c>
      <c r="C11" s="757" t="str">
        <f>'1.6.1'!C11</f>
        <v>Que consta una memòria econòmica en la qual es reflecteix la repercussió econòmica de la proposta plantejada.</v>
      </c>
    </row>
    <row r="12" spans="1:3" s="50" customFormat="1" ht="30.75" customHeight="1">
      <c r="A12" s="19" t="s">
        <v>248</v>
      </c>
      <c r="B12" s="18" t="s">
        <v>1233</v>
      </c>
      <c r="C12" s="762" t="s">
        <v>1234</v>
      </c>
    </row>
    <row r="13" spans="1:3" ht="63.75">
      <c r="A13" s="19" t="s">
        <v>251</v>
      </c>
      <c r="B13" s="680" t="s">
        <v>1235</v>
      </c>
      <c r="C13" s="757" t="str">
        <f>'1.6.1'!C14</f>
        <v>Que de la valoració de les dades existents a l'expedient es desprèn que l'execució de l'actuació proposada no afectarà al compliment dels objectius d'estabilitat pressupostària i sostenibilitat financera.</v>
      </c>
    </row>
    <row r="14" spans="1:3" ht="25.5">
      <c r="A14" s="19" t="s">
        <v>254</v>
      </c>
      <c r="B14" s="18" t="s">
        <v>1236</v>
      </c>
      <c r="C14" s="638" t="s">
        <v>1237</v>
      </c>
    </row>
    <row r="15" spans="1:3" ht="25.5">
      <c r="A15" s="19" t="s">
        <v>257</v>
      </c>
      <c r="B15" s="18" t="s">
        <v>1238</v>
      </c>
      <c r="C15" s="37" t="s">
        <v>1239</v>
      </c>
    </row>
    <row r="16" spans="1:3" ht="51">
      <c r="A16" s="19" t="s">
        <v>260</v>
      </c>
      <c r="B16" s="18" t="s">
        <v>1236</v>
      </c>
      <c r="C16" s="37" t="s">
        <v>1240</v>
      </c>
    </row>
    <row r="17" spans="1:3">
      <c r="A17" s="19" t="s">
        <v>263</v>
      </c>
      <c r="B17" s="18" t="s">
        <v>1241</v>
      </c>
      <c r="C17" s="37" t="s">
        <v>1242</v>
      </c>
    </row>
    <row r="18" spans="1:3" ht="25.5">
      <c r="A18" s="19" t="s">
        <v>266</v>
      </c>
      <c r="B18" s="18" t="s">
        <v>1241</v>
      </c>
      <c r="C18" s="37" t="s">
        <v>1243</v>
      </c>
    </row>
    <row r="19" spans="1:3" ht="38.25">
      <c r="A19" s="19" t="s">
        <v>269</v>
      </c>
      <c r="B19" s="18" t="s">
        <v>1244</v>
      </c>
      <c r="C19" s="37" t="s">
        <v>1245</v>
      </c>
    </row>
    <row r="20" spans="1:3" ht="38.25">
      <c r="A20" s="19" t="s">
        <v>272</v>
      </c>
      <c r="B20" s="18" t="s">
        <v>1244</v>
      </c>
      <c r="C20" s="37" t="s">
        <v>1246</v>
      </c>
    </row>
    <row r="21" spans="1:3" s="50" customFormat="1" ht="19.5" customHeight="1">
      <c r="A21" s="51" t="s">
        <v>332</v>
      </c>
      <c r="B21" s="62" t="s">
        <v>235</v>
      </c>
      <c r="C21" s="71" t="s">
        <v>333</v>
      </c>
    </row>
    <row r="22" spans="1:3" s="50" customFormat="1" ht="12.75">
      <c r="A22" s="626" t="s">
        <v>334</v>
      </c>
      <c r="B22" s="37"/>
      <c r="C22" s="37" t="s">
        <v>335</v>
      </c>
    </row>
    <row r="23" spans="1:3">
      <c r="A23" s="51" t="s">
        <v>336</v>
      </c>
      <c r="B23" s="62" t="s">
        <v>235</v>
      </c>
      <c r="C23" s="71" t="s">
        <v>337</v>
      </c>
    </row>
    <row r="24" spans="1:3" ht="25.5">
      <c r="A24" s="624" t="s">
        <v>338</v>
      </c>
      <c r="B24" s="686" t="s">
        <v>1247</v>
      </c>
      <c r="C24" s="33" t="s">
        <v>1248</v>
      </c>
    </row>
    <row r="25" spans="1:3" ht="25.5">
      <c r="A25" s="626" t="s">
        <v>341</v>
      </c>
      <c r="B25" s="680" t="s">
        <v>1249</v>
      </c>
      <c r="C25" s="37" t="s">
        <v>1250</v>
      </c>
    </row>
    <row r="26" spans="1:3" ht="25.5">
      <c r="A26" s="664" t="s">
        <v>344</v>
      </c>
      <c r="B26" s="735" t="s">
        <v>1251</v>
      </c>
      <c r="C26" s="38" t="s">
        <v>1252</v>
      </c>
    </row>
    <row r="27" spans="1:3">
      <c r="A27" s="51" t="s">
        <v>347</v>
      </c>
      <c r="B27" s="62" t="s">
        <v>235</v>
      </c>
      <c r="C27" s="97" t="s">
        <v>348</v>
      </c>
    </row>
    <row r="28" spans="1:3">
      <c r="A28" s="664" t="s">
        <v>349</v>
      </c>
      <c r="B28" s="38"/>
      <c r="C28" s="42" t="s">
        <v>335</v>
      </c>
    </row>
  </sheetData>
  <pageMargins left="0.39370078740157483" right="0.39370078740157483" top="0.39370078740157483" bottom="0.39370078740157483" header="0.39370078740157483" footer="0.39370078740157483"/>
  <pageSetup paperSize="9" scale="99" fitToHeight="2" orientation="landscape" r:id="rId1"/>
  <rowBreaks count="1" manualBreakCount="1">
    <brk id="26"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autoPageBreaks="0" fitToPage="1"/>
  </sheetPr>
  <dimension ref="A1:C24"/>
  <sheetViews>
    <sheetView view="pageBreakPreview" zoomScaleNormal="100" zoomScaleSheetLayoutView="100" workbookViewId="0">
      <selection activeCell="B6" sqref="B6"/>
    </sheetView>
  </sheetViews>
  <sheetFormatPr defaultColWidth="11.42578125" defaultRowHeight="15"/>
  <cols>
    <col min="1" max="1" width="9.7109375" customWidth="1"/>
    <col min="2" max="2" width="18.7109375" customWidth="1"/>
    <col min="3" max="3" width="110.7109375" customWidth="1"/>
  </cols>
  <sheetData>
    <row r="1" spans="1:3">
      <c r="A1" s="27" t="s">
        <v>231</v>
      </c>
      <c r="B1" s="27" t="str">
        <f>[3]Inventari!A1</f>
        <v>1.</v>
      </c>
      <c r="C1" s="28" t="str">
        <f>[3]Inventari!B1</f>
        <v>Control permanent no planificable</v>
      </c>
    </row>
    <row r="2" spans="1:3">
      <c r="A2" s="29" t="s">
        <v>232</v>
      </c>
      <c r="B2" s="29" t="str">
        <f>[3]Inventari!B39</f>
        <v>1.6</v>
      </c>
      <c r="C2" s="30" t="str">
        <f>[3]Inventari!C39</f>
        <v>Contractació i prestació de serveis</v>
      </c>
    </row>
    <row r="3" spans="1:3">
      <c r="A3" s="67" t="s">
        <v>233</v>
      </c>
      <c r="B3" s="67" t="str">
        <f>[3]Inventari!C43</f>
        <v>1.6.4</v>
      </c>
      <c r="C3" s="67" t="str">
        <f>[3]Inventari!D43</f>
        <v>Licitació de contractes de concessió d'obres o serveis</v>
      </c>
    </row>
    <row r="4" spans="1:3">
      <c r="A4" s="719"/>
      <c r="B4" s="683"/>
      <c r="C4" s="720"/>
    </row>
    <row r="5" spans="1:3">
      <c r="A5" s="70" t="s">
        <v>234</v>
      </c>
      <c r="B5" s="62" t="s">
        <v>235</v>
      </c>
      <c r="C5" s="55" t="s">
        <v>236</v>
      </c>
    </row>
    <row r="6" spans="1:3" ht="38.25">
      <c r="A6" s="54" t="s">
        <v>237</v>
      </c>
      <c r="B6" s="685" t="str">
        <f>Inventari!E43</f>
        <v>Art. 4.1.b).5 RD 128/2018
DA3.3 L 9/2017</v>
      </c>
      <c r="C6" s="685" t="str">
        <f>Inventari!F43</f>
        <v>Serà necessari l'informe previ de la intervenció sobre la procedència de la implantació de nous serveis o la reforma dels existents a l'efecte de l'avaluació de la repercussió economicofinancera i estabilitat pressupostària de les respectives propostes.</v>
      </c>
    </row>
    <row r="7" spans="1:3">
      <c r="A7" s="69"/>
      <c r="B7" s="113"/>
      <c r="C7" s="36"/>
    </row>
    <row r="8" spans="1:3">
      <c r="A8" s="70" t="s">
        <v>238</v>
      </c>
      <c r="B8" s="62" t="s">
        <v>235</v>
      </c>
      <c r="C8" s="71" t="s">
        <v>239</v>
      </c>
    </row>
    <row r="9" spans="1:3" ht="25.5">
      <c r="A9" s="19" t="s">
        <v>240</v>
      </c>
      <c r="B9" s="678" t="s">
        <v>1219</v>
      </c>
      <c r="C9" s="730" t="s">
        <v>242</v>
      </c>
    </row>
    <row r="10" spans="1:3" s="50" customFormat="1" ht="25.5">
      <c r="A10" s="19" t="s">
        <v>243</v>
      </c>
      <c r="B10" s="18" t="s">
        <v>249</v>
      </c>
      <c r="C10" s="18" t="s">
        <v>397</v>
      </c>
    </row>
    <row r="11" spans="1:3" ht="25.5">
      <c r="A11" s="32" t="s">
        <v>245</v>
      </c>
      <c r="B11" s="680" t="s">
        <v>1232</v>
      </c>
      <c r="C11" s="680" t="str">
        <f>'1.6.1'!C11</f>
        <v>Que consta una memòria econòmica en la qual es reflecteix la repercussió econòmica de la proposta plantejada.</v>
      </c>
    </row>
    <row r="12" spans="1:3" ht="25.5">
      <c r="A12" s="32" t="s">
        <v>248</v>
      </c>
      <c r="B12" s="37" t="s">
        <v>1253</v>
      </c>
      <c r="C12" s="37" t="str">
        <f>'1.6.1'!C14</f>
        <v>Que de la valoració de les dades existents a l'expedient es desprèn que l'execució de l'actuació proposada no afectarà al compliment dels objectius d'estabilitat pressupostària i sostenibilitat financera.</v>
      </c>
    </row>
    <row r="13" spans="1:3" ht="25.5">
      <c r="A13" s="32" t="s">
        <v>251</v>
      </c>
      <c r="B13" s="37" t="s">
        <v>1254</v>
      </c>
      <c r="C13" s="37" t="s">
        <v>1255</v>
      </c>
    </row>
    <row r="14" spans="1:3" ht="25.5">
      <c r="A14" s="32" t="s">
        <v>254</v>
      </c>
      <c r="B14" s="37" t="s">
        <v>1256</v>
      </c>
      <c r="C14" s="37" t="s">
        <v>1257</v>
      </c>
    </row>
    <row r="15" spans="1:3">
      <c r="A15" s="32" t="s">
        <v>257</v>
      </c>
      <c r="B15" s="37" t="s">
        <v>1258</v>
      </c>
      <c r="C15" s="37" t="s">
        <v>1259</v>
      </c>
    </row>
    <row r="16" spans="1:3" ht="25.5">
      <c r="A16" s="32" t="s">
        <v>260</v>
      </c>
      <c r="B16" s="37" t="s">
        <v>1260</v>
      </c>
      <c r="C16" s="37" t="s">
        <v>1261</v>
      </c>
    </row>
    <row r="17" spans="1:3">
      <c r="A17" s="32" t="s">
        <v>263</v>
      </c>
      <c r="B17" s="37" t="s">
        <v>1262</v>
      </c>
      <c r="C17" s="37" t="s">
        <v>1263</v>
      </c>
    </row>
    <row r="18" spans="1:3" ht="27" customHeight="1">
      <c r="A18" s="32" t="s">
        <v>266</v>
      </c>
      <c r="B18" s="670" t="s">
        <v>1264</v>
      </c>
      <c r="C18" s="670" t="s">
        <v>1265</v>
      </c>
    </row>
    <row r="19" spans="1:3" s="50" customFormat="1" ht="19.5" customHeight="1">
      <c r="A19" s="51" t="s">
        <v>332</v>
      </c>
      <c r="B19" s="62" t="s">
        <v>235</v>
      </c>
      <c r="C19" s="71" t="s">
        <v>333</v>
      </c>
    </row>
    <row r="20" spans="1:3" s="50" customFormat="1" ht="12.75">
      <c r="A20" s="626" t="s">
        <v>334</v>
      </c>
      <c r="B20" s="37"/>
      <c r="C20" s="37" t="s">
        <v>335</v>
      </c>
    </row>
    <row r="21" spans="1:3">
      <c r="A21" s="51" t="s">
        <v>336</v>
      </c>
      <c r="B21" s="62" t="s">
        <v>235</v>
      </c>
      <c r="C21" s="71" t="s">
        <v>337</v>
      </c>
    </row>
    <row r="22" spans="1:3">
      <c r="A22" s="626" t="s">
        <v>338</v>
      </c>
      <c r="B22" s="668"/>
      <c r="C22" s="37" t="s">
        <v>335</v>
      </c>
    </row>
    <row r="23" spans="1:3">
      <c r="A23" s="51" t="s">
        <v>347</v>
      </c>
      <c r="B23" s="62" t="s">
        <v>235</v>
      </c>
      <c r="C23" s="97" t="s">
        <v>348</v>
      </c>
    </row>
    <row r="24" spans="1:3">
      <c r="A24" s="664" t="s">
        <v>349</v>
      </c>
      <c r="B24" s="38"/>
      <c r="C24" s="42"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autoPageBreaks="0" fitToPage="1"/>
  </sheetPr>
  <dimension ref="A1:C23"/>
  <sheetViews>
    <sheetView view="pageBreakPreview" topLeftCell="A12" zoomScaleNormal="100" zoomScaleSheetLayoutView="100" workbookViewId="0">
      <selection activeCell="B6" sqref="B6"/>
    </sheetView>
  </sheetViews>
  <sheetFormatPr defaultColWidth="11.42578125" defaultRowHeight="15"/>
  <cols>
    <col min="1" max="1" width="9.7109375" customWidth="1"/>
    <col min="2" max="2" width="18.7109375" customWidth="1"/>
    <col min="3" max="3" width="110.7109375" customWidth="1"/>
  </cols>
  <sheetData>
    <row r="1" spans="1:3">
      <c r="A1" s="27" t="s">
        <v>231</v>
      </c>
      <c r="B1" s="27" t="str">
        <f>[3]Inventari!A1</f>
        <v>1.</v>
      </c>
      <c r="C1" s="28" t="str">
        <f>[3]Inventari!B1</f>
        <v>Control permanent no planificable</v>
      </c>
    </row>
    <row r="2" spans="1:3">
      <c r="A2" s="29" t="s">
        <v>232</v>
      </c>
      <c r="B2" s="29" t="str">
        <f>[3]Inventari!B39</f>
        <v>1.6</v>
      </c>
      <c r="C2" s="30" t="str">
        <f>[3]Inventari!C39</f>
        <v>Contractació i prestació de serveis</v>
      </c>
    </row>
    <row r="3" spans="1:3">
      <c r="A3" s="67" t="s">
        <v>233</v>
      </c>
      <c r="B3" s="67" t="str">
        <f>[3]Inventari!C44</f>
        <v>1.6.5</v>
      </c>
      <c r="C3" s="67" t="str">
        <f>[3]Inventari!D44</f>
        <v>Modificació de contractes de concessió d'obres o serveis</v>
      </c>
    </row>
    <row r="4" spans="1:3">
      <c r="A4" s="719"/>
      <c r="B4" s="683"/>
      <c r="C4" s="720"/>
    </row>
    <row r="5" spans="1:3">
      <c r="A5" s="70" t="s">
        <v>234</v>
      </c>
      <c r="B5" s="62" t="s">
        <v>235</v>
      </c>
      <c r="C5" s="55" t="s">
        <v>236</v>
      </c>
    </row>
    <row r="6" spans="1:3" ht="38.25">
      <c r="A6" s="54" t="s">
        <v>237</v>
      </c>
      <c r="B6" s="685" t="str">
        <f>Inventari!E44</f>
        <v>Art. 4.1.b).5 RD 128/2018
DA3.3 L 9/2017</v>
      </c>
      <c r="C6" s="685" t="str">
        <f>Inventari!F44</f>
        <v>Serà necessari l'informe previ de la intervenció sobre la procedència de la implantació de nous serveis o la reforma dels existents a l'efecte de l'avaluació de la repercussió economicofinancera i estabilitat pressupostària de les respectives propostes.</v>
      </c>
    </row>
    <row r="7" spans="1:3">
      <c r="A7" s="69"/>
      <c r="B7" s="113"/>
      <c r="C7" s="36"/>
    </row>
    <row r="8" spans="1:3">
      <c r="A8" s="70" t="s">
        <v>238</v>
      </c>
      <c r="B8" s="62" t="s">
        <v>235</v>
      </c>
      <c r="C8" s="71" t="s">
        <v>239</v>
      </c>
    </row>
    <row r="9" spans="1:3" ht="25.5">
      <c r="A9" s="19" t="s">
        <v>240</v>
      </c>
      <c r="B9" s="678" t="s">
        <v>1219</v>
      </c>
      <c r="C9" s="730" t="s">
        <v>242</v>
      </c>
    </row>
    <row r="10" spans="1:3" s="50" customFormat="1" ht="25.5">
      <c r="A10" s="19" t="s">
        <v>243</v>
      </c>
      <c r="B10" s="18" t="s">
        <v>249</v>
      </c>
      <c r="C10" s="18" t="s">
        <v>397</v>
      </c>
    </row>
    <row r="11" spans="1:3" s="50" customFormat="1" ht="25.5">
      <c r="A11" s="19" t="s">
        <v>245</v>
      </c>
      <c r="B11" s="680" t="s">
        <v>1232</v>
      </c>
      <c r="C11" s="752" t="str">
        <f>'1.6.4'!C11</f>
        <v>Que consta una memòria econòmica en la qual es reflecteix la repercussió econòmica de la proposta plantejada.</v>
      </c>
    </row>
    <row r="12" spans="1:3" ht="26.25" customHeight="1">
      <c r="A12" s="19" t="s">
        <v>248</v>
      </c>
      <c r="B12" s="43" t="s">
        <v>1266</v>
      </c>
      <c r="C12" s="37" t="str">
        <f>'1.6.4'!C12</f>
        <v>Que de la valoració de les dades existents a l'expedient es desprèn que l'execució de l'actuació proposada no afectarà al compliment dels objectius d'estabilitat pressupostària i sostenibilitat financera.</v>
      </c>
    </row>
    <row r="13" spans="1:3" ht="25.5">
      <c r="A13" s="19" t="s">
        <v>251</v>
      </c>
      <c r="B13" s="43" t="s">
        <v>1254</v>
      </c>
      <c r="C13" s="37" t="s">
        <v>1255</v>
      </c>
    </row>
    <row r="14" spans="1:3" ht="25.5">
      <c r="A14" s="19" t="s">
        <v>254</v>
      </c>
      <c r="B14" s="43" t="s">
        <v>1267</v>
      </c>
      <c r="C14" s="37" t="s">
        <v>1268</v>
      </c>
    </row>
    <row r="15" spans="1:3" ht="25.5">
      <c r="A15" s="19" t="s">
        <v>257</v>
      </c>
      <c r="B15" s="43" t="s">
        <v>1269</v>
      </c>
      <c r="C15" s="37" t="s">
        <v>1270</v>
      </c>
    </row>
    <row r="16" spans="1:3">
      <c r="A16" s="19" t="s">
        <v>260</v>
      </c>
      <c r="B16" s="37" t="s">
        <v>1271</v>
      </c>
      <c r="C16" s="37" t="s">
        <v>1272</v>
      </c>
    </row>
    <row r="17" spans="1:3" ht="25.5">
      <c r="A17" s="19" t="s">
        <v>263</v>
      </c>
      <c r="B17" s="38" t="s">
        <v>1273</v>
      </c>
      <c r="C17" s="38" t="s">
        <v>1274</v>
      </c>
    </row>
    <row r="18" spans="1:3" s="50" customFormat="1" ht="19.5" customHeight="1">
      <c r="A18" s="51" t="s">
        <v>332</v>
      </c>
      <c r="B18" s="62" t="s">
        <v>235</v>
      </c>
      <c r="C18" s="71" t="s">
        <v>333</v>
      </c>
    </row>
    <row r="19" spans="1:3" s="50" customFormat="1" ht="12.75">
      <c r="A19" s="626" t="s">
        <v>334</v>
      </c>
      <c r="B19" s="37"/>
      <c r="C19" s="37" t="s">
        <v>335</v>
      </c>
    </row>
    <row r="20" spans="1:3">
      <c r="A20" s="51" t="s">
        <v>336</v>
      </c>
      <c r="B20" s="62" t="s">
        <v>235</v>
      </c>
      <c r="C20" s="71" t="s">
        <v>337</v>
      </c>
    </row>
    <row r="21" spans="1:3">
      <c r="A21" s="626" t="s">
        <v>338</v>
      </c>
      <c r="B21" s="668"/>
      <c r="C21" s="37" t="s">
        <v>335</v>
      </c>
    </row>
    <row r="22" spans="1:3">
      <c r="A22" s="51" t="s">
        <v>347</v>
      </c>
      <c r="B22" s="62" t="s">
        <v>235</v>
      </c>
      <c r="C22" s="97" t="s">
        <v>348</v>
      </c>
    </row>
    <row r="23" spans="1:3">
      <c r="A23" s="664" t="s">
        <v>349</v>
      </c>
      <c r="B23" s="38"/>
      <c r="C23" s="42" t="s">
        <v>335</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23"/>
  <sheetViews>
    <sheetView view="pageBreakPreview" zoomScale="90" zoomScaleNormal="90" zoomScaleSheetLayoutView="13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16384" width="11.42578125" style="50"/>
  </cols>
  <sheetData>
    <row r="1" spans="1:3">
      <c r="A1" s="27" t="s">
        <v>231</v>
      </c>
      <c r="B1" s="27" t="str">
        <f>Inventari!A1</f>
        <v>1.</v>
      </c>
      <c r="C1" s="27" t="str">
        <f>Inventari!B1</f>
        <v>Control permanent no planificable</v>
      </c>
    </row>
    <row r="2" spans="1:3">
      <c r="A2" s="29" t="s">
        <v>232</v>
      </c>
      <c r="B2" s="29" t="str">
        <f>Inventari!B2</f>
        <v>1.1</v>
      </c>
      <c r="C2" s="29" t="str">
        <f>Inventari!C2</f>
        <v>Pressupost</v>
      </c>
    </row>
    <row r="3" spans="1:3" ht="25.5" customHeight="1">
      <c r="A3" s="67" t="s">
        <v>233</v>
      </c>
      <c r="B3" s="67" t="str">
        <f>Inventari!C6</f>
        <v>1.1.4</v>
      </c>
      <c r="C3" s="61" t="str">
        <f>Inventari!D6</f>
        <v>Establiment de normes que regulen les bestretes de caixa fixa en Bases d'execució del pressupost (modificades amb posterioritat a l'aprovació de l'expedient del pressupost general)</v>
      </c>
    </row>
    <row r="4" spans="1:3">
      <c r="C4" s="671"/>
    </row>
    <row r="5" spans="1:3">
      <c r="A5" s="51" t="s">
        <v>234</v>
      </c>
      <c r="B5" s="11" t="s">
        <v>235</v>
      </c>
      <c r="C5" s="10" t="s">
        <v>236</v>
      </c>
    </row>
    <row r="6" spans="1:3" ht="25.5">
      <c r="A6" s="54" t="s">
        <v>237</v>
      </c>
      <c r="B6" s="672" t="str">
        <f>Inventari!E6</f>
        <v>Art. 75.1 RD 500/1990</v>
      </c>
      <c r="C6" s="53" t="str">
        <f>Inventari!F6</f>
        <v>Les entitats locals podran establir en les bases d'execució del pressupost, previ informe de la intervenció, les normes que regulen les bestretes de caixa fixa.</v>
      </c>
    </row>
    <row r="7" spans="1:3">
      <c r="A7" s="666"/>
      <c r="B7" s="6"/>
      <c r="C7" s="667"/>
    </row>
    <row r="8" spans="1:3">
      <c r="A8" s="51" t="s">
        <v>238</v>
      </c>
      <c r="B8" s="11" t="s">
        <v>235</v>
      </c>
      <c r="C8" s="5" t="str">
        <f>'1.1.1'!C8</f>
        <v>Aspectes a revisar</v>
      </c>
    </row>
    <row r="9" spans="1:3" ht="63.75">
      <c r="A9" s="15" t="s">
        <v>240</v>
      </c>
      <c r="B9" s="18" t="s">
        <v>405</v>
      </c>
      <c r="C9" s="668" t="str">
        <f>'1.1.1'!C9</f>
        <v>Que l'expedient es proposa al ple de la corporació.</v>
      </c>
    </row>
    <row r="10" spans="1:3" s="7" customFormat="1" ht="25.5">
      <c r="A10" s="15" t="s">
        <v>243</v>
      </c>
      <c r="B10" s="669" t="s">
        <v>249</v>
      </c>
      <c r="C10" s="644" t="s">
        <v>397</v>
      </c>
    </row>
    <row r="11" spans="1:3" s="673" customFormat="1" ht="25.5">
      <c r="A11" s="15" t="s">
        <v>245</v>
      </c>
      <c r="B11" s="17" t="s">
        <v>422</v>
      </c>
      <c r="C11" s="668" t="s">
        <v>423</v>
      </c>
    </row>
    <row r="12" spans="1:3" ht="25.5">
      <c r="A12" s="15" t="s">
        <v>248</v>
      </c>
      <c r="B12" s="17" t="s">
        <v>424</v>
      </c>
      <c r="C12" s="668" t="s">
        <v>425</v>
      </c>
    </row>
    <row r="13" spans="1:3" ht="25.5">
      <c r="A13" s="15" t="s">
        <v>251</v>
      </c>
      <c r="B13" s="17" t="s">
        <v>426</v>
      </c>
      <c r="C13" s="668" t="s">
        <v>427</v>
      </c>
    </row>
    <row r="14" spans="1:3" ht="25.5">
      <c r="A14" s="15" t="s">
        <v>254</v>
      </c>
      <c r="B14" s="17" t="s">
        <v>428</v>
      </c>
      <c r="C14" s="668" t="s">
        <v>429</v>
      </c>
    </row>
    <row r="15" spans="1:3" ht="25.5">
      <c r="A15" s="15" t="s">
        <v>257</v>
      </c>
      <c r="B15" s="17" t="s">
        <v>430</v>
      </c>
      <c r="C15" s="668" t="s">
        <v>431</v>
      </c>
    </row>
    <row r="16" spans="1:3" ht="51">
      <c r="A16" s="15" t="s">
        <v>260</v>
      </c>
      <c r="B16" s="17" t="s">
        <v>432</v>
      </c>
      <c r="C16" s="668" t="s">
        <v>433</v>
      </c>
    </row>
    <row r="17" spans="1:3" ht="38.25">
      <c r="A17" s="15" t="s">
        <v>263</v>
      </c>
      <c r="B17" s="102" t="s">
        <v>434</v>
      </c>
      <c r="C17" s="670" t="s">
        <v>435</v>
      </c>
    </row>
    <row r="18" spans="1:3">
      <c r="A18" s="51" t="s">
        <v>332</v>
      </c>
      <c r="B18" s="62" t="s">
        <v>235</v>
      </c>
      <c r="C18" s="71" t="s">
        <v>333</v>
      </c>
    </row>
    <row r="19" spans="1:3">
      <c r="A19" s="626" t="s">
        <v>334</v>
      </c>
      <c r="B19" s="37"/>
      <c r="C19" s="37" t="s">
        <v>335</v>
      </c>
    </row>
    <row r="20" spans="1:3">
      <c r="A20" s="51" t="s">
        <v>336</v>
      </c>
      <c r="B20" s="62" t="s">
        <v>235</v>
      </c>
      <c r="C20" s="71" t="s">
        <v>337</v>
      </c>
    </row>
    <row r="21" spans="1:3">
      <c r="A21" s="626" t="s">
        <v>338</v>
      </c>
      <c r="B21" s="668"/>
      <c r="C21" s="37" t="s">
        <v>335</v>
      </c>
    </row>
    <row r="22" spans="1:3">
      <c r="A22" s="51" t="s">
        <v>347</v>
      </c>
      <c r="B22" s="62" t="s">
        <v>235</v>
      </c>
      <c r="C22" s="97" t="s">
        <v>348</v>
      </c>
    </row>
    <row r="23" spans="1:3">
      <c r="A23" s="664" t="s">
        <v>349</v>
      </c>
      <c r="B23" s="38"/>
      <c r="C23" s="42" t="s">
        <v>335</v>
      </c>
    </row>
  </sheetData>
  <pageMargins left="0.39370078740157483" right="0.39370078740157483" top="0.39370078740157483" bottom="0.39370078740157483" header="0.39370078740157483" footer="0.39370078740157483"/>
  <pageSetup paperSize="9" scale="99" fitToHeight="6"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C19"/>
  <sheetViews>
    <sheetView view="pageBreakPreview" zoomScaleNormal="100" zoomScaleSheetLayoutView="10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16384" width="11.42578125" style="50"/>
  </cols>
  <sheetData>
    <row r="1" spans="1:3">
      <c r="A1" s="80" t="s">
        <v>231</v>
      </c>
      <c r="B1" s="81" t="str">
        <f>[3]Inventari!A1</f>
        <v>1.</v>
      </c>
      <c r="C1" s="82" t="str">
        <f>[3]Inventari!B1</f>
        <v>Control permanent no planificable</v>
      </c>
    </row>
    <row r="2" spans="1:3">
      <c r="A2" s="83" t="s">
        <v>232</v>
      </c>
      <c r="B2" s="29" t="str">
        <f>[3]Inventari!B45</f>
        <v>1.7</v>
      </c>
      <c r="C2" s="84" t="str">
        <f>[3]Inventari!C45</f>
        <v>Control intern</v>
      </c>
    </row>
    <row r="3" spans="1:3">
      <c r="A3" s="75" t="s">
        <v>233</v>
      </c>
      <c r="B3" s="67" t="str">
        <f>[3]Inventari!C46</f>
        <v>1.7.1</v>
      </c>
      <c r="C3" s="90" t="str">
        <f>[3]Inventari!D46</f>
        <v>Implantació de la fiscalització limitada prèvia de despeses</v>
      </c>
    </row>
    <row r="4" spans="1:3">
      <c r="A4" s="74"/>
      <c r="C4" s="747"/>
    </row>
    <row r="5" spans="1:3" ht="18.95" customHeight="1">
      <c r="A5" s="51" t="s">
        <v>234</v>
      </c>
      <c r="B5" s="11" t="s">
        <v>235</v>
      </c>
      <c r="C5" s="10" t="s">
        <v>236</v>
      </c>
    </row>
    <row r="6" spans="1:3" ht="38.25">
      <c r="A6" s="13" t="s">
        <v>237</v>
      </c>
      <c r="B6" s="685" t="str">
        <f>Inventari!E46</f>
        <v>Art. 219.2 RDLeg 2/2004
Art. 13.1 RD 424/2017</v>
      </c>
      <c r="C6" s="685" t="str">
        <f>Inventari!F46</f>
        <v>Amb l'informe previ de l'òrgan interventor i a proposta del president, el ple de l'entitat local pot acordar el règim de fiscalització i intervenció limitada prèvia.</v>
      </c>
    </row>
    <row r="7" spans="1:3">
      <c r="A7" s="23"/>
      <c r="B7" s="755"/>
      <c r="C7" s="24"/>
    </row>
    <row r="8" spans="1:3">
      <c r="A8" s="51" t="s">
        <v>238</v>
      </c>
      <c r="B8" s="11" t="s">
        <v>235</v>
      </c>
      <c r="C8" s="5" t="s">
        <v>239</v>
      </c>
    </row>
    <row r="9" spans="1:3" ht="25.5">
      <c r="A9" s="19" t="s">
        <v>240</v>
      </c>
      <c r="B9" s="687" t="s">
        <v>1275</v>
      </c>
      <c r="C9" s="687" t="s">
        <v>242</v>
      </c>
    </row>
    <row r="10" spans="1:3" ht="25.5">
      <c r="A10" s="759" t="s">
        <v>243</v>
      </c>
      <c r="B10" s="18" t="s">
        <v>249</v>
      </c>
      <c r="C10" s="18" t="s">
        <v>397</v>
      </c>
    </row>
    <row r="11" spans="1:3" ht="25.5">
      <c r="A11" s="759" t="s">
        <v>245</v>
      </c>
      <c r="B11" s="680" t="s">
        <v>1276</v>
      </c>
      <c r="C11" s="680" t="s">
        <v>1277</v>
      </c>
    </row>
    <row r="12" spans="1:3" ht="38.25">
      <c r="A12" s="759" t="s">
        <v>248</v>
      </c>
      <c r="B12" s="680" t="s">
        <v>1278</v>
      </c>
      <c r="C12" s="668" t="s">
        <v>1279</v>
      </c>
    </row>
    <row r="13" spans="1:3" ht="25.5">
      <c r="A13" s="759" t="s">
        <v>251</v>
      </c>
      <c r="B13" s="735" t="s">
        <v>1280</v>
      </c>
      <c r="C13" s="735" t="s">
        <v>1281</v>
      </c>
    </row>
    <row r="14" spans="1:3">
      <c r="A14" s="51" t="s">
        <v>332</v>
      </c>
      <c r="B14" s="62" t="s">
        <v>235</v>
      </c>
      <c r="C14" s="71" t="s">
        <v>333</v>
      </c>
    </row>
    <row r="15" spans="1:3">
      <c r="A15" s="626" t="s">
        <v>334</v>
      </c>
      <c r="B15" s="37"/>
      <c r="C15" s="37" t="s">
        <v>335</v>
      </c>
    </row>
    <row r="16" spans="1:3">
      <c r="A16" s="51" t="s">
        <v>336</v>
      </c>
      <c r="B16" s="62" t="s">
        <v>235</v>
      </c>
      <c r="C16" s="71" t="s">
        <v>337</v>
      </c>
    </row>
    <row r="17" spans="1:3">
      <c r="A17" s="626" t="s">
        <v>338</v>
      </c>
      <c r="B17" s="668"/>
      <c r="C17" s="37" t="s">
        <v>335</v>
      </c>
    </row>
    <row r="18" spans="1:3">
      <c r="A18" s="51" t="s">
        <v>347</v>
      </c>
      <c r="B18" s="62" t="s">
        <v>235</v>
      </c>
      <c r="C18" s="97" t="s">
        <v>348</v>
      </c>
    </row>
    <row r="19" spans="1:3">
      <c r="A19" s="664" t="s">
        <v>349</v>
      </c>
      <c r="B19" s="38"/>
      <c r="C19" s="42" t="s">
        <v>335</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C18"/>
  <sheetViews>
    <sheetView view="pageBreakPreview" zoomScale="90" zoomScaleNormal="100" zoomScaleSheetLayoutView="9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16384" width="11.42578125" style="50"/>
  </cols>
  <sheetData>
    <row r="1" spans="1:3">
      <c r="A1" s="27" t="s">
        <v>231</v>
      </c>
      <c r="B1" s="27" t="str">
        <f>[3]Inventari!A1</f>
        <v>1.</v>
      </c>
      <c r="C1" s="28" t="str">
        <f>[3]Inventari!B1</f>
        <v>Control permanent no planificable</v>
      </c>
    </row>
    <row r="2" spans="1:3">
      <c r="A2" s="29" t="s">
        <v>232</v>
      </c>
      <c r="B2" s="29" t="str">
        <f>[3]Inventari!B47</f>
        <v>1.8</v>
      </c>
      <c r="C2" s="29" t="str">
        <f>[3]Inventari!C47</f>
        <v>Altres matèries</v>
      </c>
    </row>
    <row r="3" spans="1:3" ht="25.5">
      <c r="A3" s="67" t="s">
        <v>233</v>
      </c>
      <c r="B3" s="67" t="str">
        <f>[3]Inventari!C48</f>
        <v>1.8.1</v>
      </c>
      <c r="C3" s="61" t="str">
        <f>[3]Inventari!D48</f>
        <v>Creació, modificació o dissolució de mancomunitats o altres organitzacions associatives, així com l'adhesió a les mateixes i l'aprovació i modificació dels seus estatuts</v>
      </c>
    </row>
    <row r="5" spans="1:3">
      <c r="A5" s="70" t="s">
        <v>234</v>
      </c>
      <c r="B5" s="62" t="s">
        <v>235</v>
      </c>
      <c r="C5" s="55" t="s">
        <v>236</v>
      </c>
    </row>
    <row r="6" spans="1:3" ht="38.25">
      <c r="A6" s="73" t="s">
        <v>237</v>
      </c>
      <c r="B6" s="685" t="str">
        <f>Inventari!E48</f>
        <v>Art. 47.2.g) L 7/1985
Art. 4.1.b).5 RD 128/2018</v>
      </c>
      <c r="C6" s="685" t="str">
        <f>Inventari!F48</f>
        <v>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v>
      </c>
    </row>
    <row r="7" spans="1:3">
      <c r="A7" s="69"/>
      <c r="B7" s="113"/>
      <c r="C7" s="36"/>
    </row>
    <row r="8" spans="1:3">
      <c r="A8" s="70" t="s">
        <v>238</v>
      </c>
      <c r="B8" s="62" t="s">
        <v>235</v>
      </c>
      <c r="C8" s="71" t="s">
        <v>239</v>
      </c>
    </row>
    <row r="9" spans="1:3" ht="25.5">
      <c r="A9" s="73" t="s">
        <v>240</v>
      </c>
      <c r="B9" s="678" t="s">
        <v>1282</v>
      </c>
      <c r="C9" s="730" t="s">
        <v>242</v>
      </c>
    </row>
    <row r="10" spans="1:3" ht="25.5">
      <c r="A10" s="32" t="s">
        <v>243</v>
      </c>
      <c r="B10" s="680" t="s">
        <v>249</v>
      </c>
      <c r="C10" s="680" t="s">
        <v>397</v>
      </c>
    </row>
    <row r="11" spans="1:3" ht="51">
      <c r="A11" s="32" t="s">
        <v>245</v>
      </c>
      <c r="B11" s="680" t="s">
        <v>1283</v>
      </c>
      <c r="C11" s="668" t="s">
        <v>1122</v>
      </c>
    </row>
    <row r="12" spans="1:3" s="673" customFormat="1" ht="25.5">
      <c r="A12" s="32" t="s">
        <v>248</v>
      </c>
      <c r="B12" s="37" t="s">
        <v>1220</v>
      </c>
      <c r="C12" s="37" t="str">
        <f>'1.6.1'!C14</f>
        <v>Que de la valoració de les dades existents a l'expedient es desprèn que l'execució de l'actuació proposada no afectarà al compliment dels objectius d'estabilitat pressupostària i sostenibilitat financera.</v>
      </c>
    </row>
    <row r="13" spans="1:3">
      <c r="A13" s="95" t="s">
        <v>332</v>
      </c>
      <c r="B13" s="96" t="s">
        <v>235</v>
      </c>
      <c r="C13" s="97" t="s">
        <v>333</v>
      </c>
    </row>
    <row r="14" spans="1:3">
      <c r="A14" s="626" t="s">
        <v>334</v>
      </c>
      <c r="B14" s="37"/>
      <c r="C14" s="37" t="s">
        <v>335</v>
      </c>
    </row>
    <row r="15" spans="1:3">
      <c r="A15" s="95" t="s">
        <v>336</v>
      </c>
      <c r="B15" s="96" t="s">
        <v>235</v>
      </c>
      <c r="C15" s="97" t="s">
        <v>337</v>
      </c>
    </row>
    <row r="16" spans="1:3" ht="25.5">
      <c r="A16" s="626" t="s">
        <v>338</v>
      </c>
      <c r="B16" s="735" t="s">
        <v>1284</v>
      </c>
      <c r="C16" s="670" t="s">
        <v>1101</v>
      </c>
    </row>
    <row r="17" spans="1:3">
      <c r="A17" s="95" t="s">
        <v>347</v>
      </c>
      <c r="B17" s="96" t="s">
        <v>235</v>
      </c>
      <c r="C17" s="97" t="s">
        <v>348</v>
      </c>
    </row>
    <row r="18" spans="1:3">
      <c r="A18" s="664" t="s">
        <v>349</v>
      </c>
      <c r="B18" s="38"/>
      <c r="C18" s="42" t="s">
        <v>335</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C18"/>
  <sheetViews>
    <sheetView view="pageBreakPreview" zoomScale="90" zoomScaleNormal="100" zoomScaleSheetLayoutView="9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16384" width="11.42578125" style="50"/>
  </cols>
  <sheetData>
    <row r="1" spans="1:3">
      <c r="A1" s="27" t="s">
        <v>231</v>
      </c>
      <c r="B1" s="27" t="str">
        <f>[3]Inventari!A1</f>
        <v>1.</v>
      </c>
      <c r="C1" s="28" t="str">
        <f>[3]Inventari!B1</f>
        <v>Control permanent no planificable</v>
      </c>
    </row>
    <row r="2" spans="1:3">
      <c r="A2" s="29" t="s">
        <v>232</v>
      </c>
      <c r="B2" s="29" t="str">
        <f>[3]Inventari!B47</f>
        <v>1.8</v>
      </c>
      <c r="C2" s="29" t="str">
        <f>[3]Inventari!C47</f>
        <v>Altres matèries</v>
      </c>
    </row>
    <row r="3" spans="1:3" ht="25.5">
      <c r="A3" s="67" t="s">
        <v>233</v>
      </c>
      <c r="B3" s="67" t="str">
        <f>[3]Inventari!C49</f>
        <v>1.8.2</v>
      </c>
      <c r="C3" s="61" t="str">
        <f>[3]Inventari!D49</f>
        <v>Transferència de funcions o activitats a altres administracions públiques, així com l'acceptació de les delegacions o encàrrecs de gestió realitzades per altres administracions, excepte que per llei s'imposi obligatòriament</v>
      </c>
    </row>
    <row r="5" spans="1:3">
      <c r="A5" s="70" t="s">
        <v>234</v>
      </c>
      <c r="B5" s="62" t="s">
        <v>235</v>
      </c>
      <c r="C5" s="55" t="s">
        <v>236</v>
      </c>
    </row>
    <row r="6" spans="1:3" ht="38.25">
      <c r="A6" s="73" t="s">
        <v>237</v>
      </c>
      <c r="B6" s="685" t="str">
        <f>Inventari!E49</f>
        <v>Art. 47.2.h) L 7/1985
Art. 4.1.b).5 RD 128/2018</v>
      </c>
      <c r="C6" s="685" t="str">
        <f>Inventari!F49</f>
        <v>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v>
      </c>
    </row>
    <row r="7" spans="1:3">
      <c r="A7" s="69"/>
      <c r="B7" s="113"/>
      <c r="C7" s="36"/>
    </row>
    <row r="8" spans="1:3">
      <c r="A8" s="70" t="str">
        <f>'1.8.1'!A8</f>
        <v>A.</v>
      </c>
      <c r="B8" s="62" t="str">
        <f>'1.8.1'!B8</f>
        <v>Ref. Legislativa</v>
      </c>
      <c r="C8" s="71" t="s">
        <v>239</v>
      </c>
    </row>
    <row r="9" spans="1:3" ht="25.5">
      <c r="A9" s="73" t="str">
        <f>'1.8.1'!A9</f>
        <v>A.1</v>
      </c>
      <c r="B9" s="678" t="str">
        <f>'1.8.1'!B9</f>
        <v>Art. 50 RD 2568/1986
Art. 34.1 L 39/2015</v>
      </c>
      <c r="C9" s="730" t="str">
        <f>'1.8.1'!C9</f>
        <v>Que l'expedient es proposa al ple de la corporació.</v>
      </c>
    </row>
    <row r="10" spans="1:3" ht="25.5">
      <c r="A10" s="32" t="str">
        <f>'1.8.1'!A10</f>
        <v>A.2</v>
      </c>
      <c r="B10" s="680" t="str">
        <f>'1.8.1'!B10</f>
        <v>Art. 172 i 175 RD 2568/1986</v>
      </c>
      <c r="C10" s="680" t="s">
        <v>397</v>
      </c>
    </row>
    <row r="11" spans="1:3" ht="51">
      <c r="A11" s="32" t="str">
        <f>'1.8.1'!A11</f>
        <v>A.3</v>
      </c>
      <c r="B11" s="680" t="str">
        <f>'1.8.1'!B11</f>
        <v>Art. 3.3.c) RD 128/2018
Art. 54.1.b) RDLeg 781/1986</v>
      </c>
      <c r="C11" s="680" t="str">
        <f>'1.8.1'!C11</f>
        <v>Que consta l'informe favorable de la secretaria de la corporació.</v>
      </c>
    </row>
    <row r="12" spans="1:3" ht="25.5">
      <c r="A12" s="32" t="str">
        <f>'1.8.1'!A12</f>
        <v>A.4</v>
      </c>
      <c r="B12" s="680" t="str">
        <f>'1.8.1'!B12</f>
        <v>Art. 7.3 LO 2/2012</v>
      </c>
      <c r="C12" s="680" t="str">
        <f>'1.8.1'!C12</f>
        <v>Que de la valoració de les dades existents a l'expedient es desprèn que l'execució de l'actuació proposada no afectarà al compliment dels objectius d'estabilitat pressupostària i sostenibilitat financera.</v>
      </c>
    </row>
    <row r="13" spans="1:3">
      <c r="A13" s="95" t="str">
        <f>'1.8.1'!A13</f>
        <v>B.</v>
      </c>
      <c r="B13" s="96" t="str">
        <f>'1.8.1'!B13</f>
        <v>Ref. Legislativa</v>
      </c>
      <c r="C13" s="97" t="str">
        <f>'1.8.1'!C13</f>
        <v>Altres aspectes a revisar</v>
      </c>
    </row>
    <row r="14" spans="1:3">
      <c r="A14" s="626" t="str">
        <f>'1.8.1'!A14</f>
        <v>B.1</v>
      </c>
      <c r="B14" s="37"/>
      <c r="C14" s="37" t="str">
        <f>'1.8.1'!C14</f>
        <v>A criteri de la intervenció</v>
      </c>
    </row>
    <row r="15" spans="1:3">
      <c r="A15" s="95" t="str">
        <f>'1.8.1'!A15</f>
        <v>C.</v>
      </c>
      <c r="B15" s="96" t="str">
        <f>'1.8.1'!B15</f>
        <v>Ref. Legislativa</v>
      </c>
      <c r="C15" s="97" t="str">
        <f>'1.8.1'!C15</f>
        <v>Es fa constar</v>
      </c>
    </row>
    <row r="16" spans="1:3" ht="25.5">
      <c r="A16" s="626" t="str">
        <f>'1.8.1'!A16</f>
        <v>C.1</v>
      </c>
      <c r="B16" s="735" t="str">
        <f>'1.8.1'!B16</f>
        <v>Art. 47.2 L 7/1985</v>
      </c>
      <c r="C16" s="670" t="str">
        <f>'1.8.1'!C16</f>
        <v>Es fa constar que es requerirà el vot favorable de la majoria absoluta del nombre legal de membres de la corporació per a l'aprovació de l'expedient.</v>
      </c>
    </row>
    <row r="17" spans="1:3">
      <c r="A17" s="95" t="str">
        <f>'1.8.1'!A17</f>
        <v>D.</v>
      </c>
      <c r="B17" s="96" t="str">
        <f>'1.8.1'!B17</f>
        <v>Ref. Legislativa</v>
      </c>
      <c r="C17" s="97" t="str">
        <f>'1.8.1'!C17</f>
        <v>Altres es fa constar</v>
      </c>
    </row>
    <row r="18" spans="1:3">
      <c r="A18" s="664" t="str">
        <f>'1.8.1'!A18</f>
        <v>D.1</v>
      </c>
      <c r="B18" s="38"/>
      <c r="C18" s="42"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C18"/>
  <sheetViews>
    <sheetView view="pageBreakPreview" zoomScale="90" zoomScaleNormal="100" zoomScaleSheetLayoutView="9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16384" width="11.42578125" style="50"/>
  </cols>
  <sheetData>
    <row r="1" spans="1:3">
      <c r="A1" s="27" t="s">
        <v>231</v>
      </c>
      <c r="B1" s="27" t="str">
        <f>[3]Inventari!A1</f>
        <v>1.</v>
      </c>
      <c r="C1" s="28" t="str">
        <f>[3]Inventari!B1</f>
        <v>Control permanent no planificable</v>
      </c>
    </row>
    <row r="2" spans="1:3">
      <c r="A2" s="29" t="s">
        <v>232</v>
      </c>
      <c r="B2" s="29" t="str">
        <f>[3]Inventari!B47</f>
        <v>1.8</v>
      </c>
      <c r="C2" s="29" t="str">
        <f>[3]Inventari!C47</f>
        <v>Altres matèries</v>
      </c>
    </row>
    <row r="3" spans="1:3">
      <c r="A3" s="67" t="s">
        <v>233</v>
      </c>
      <c r="B3" s="67" t="str">
        <f>[3]Inventari!C50</f>
        <v>1.8.3</v>
      </c>
      <c r="C3" s="61" t="str">
        <f>[3]Inventari!D50</f>
        <v>Municipalització o provincialització d'activitats en règim de monopoli i aprovació de la forma concreta de gestió del servei corresponent</v>
      </c>
    </row>
    <row r="5" spans="1:3">
      <c r="A5" s="70" t="s">
        <v>234</v>
      </c>
      <c r="B5" s="62" t="s">
        <v>235</v>
      </c>
      <c r="C5" s="55" t="s">
        <v>236</v>
      </c>
    </row>
    <row r="6" spans="1:3" ht="38.25">
      <c r="A6" s="73" t="s">
        <v>237</v>
      </c>
      <c r="B6" s="685" t="str">
        <f>Inventari!E50</f>
        <v>Art. 47.2.k) L 7/1985
Art. 4.1.b).5 RD 128/2018</v>
      </c>
      <c r="C6" s="685" t="str">
        <f>Inventari!F50</f>
        <v>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v>
      </c>
    </row>
    <row r="7" spans="1:3">
      <c r="A7" s="69"/>
      <c r="B7" s="113"/>
      <c r="C7" s="36"/>
    </row>
    <row r="8" spans="1:3">
      <c r="A8" s="70" t="str">
        <f>'1.8.1'!A8</f>
        <v>A.</v>
      </c>
      <c r="B8" s="62" t="str">
        <f>'1.8.1'!B8</f>
        <v>Ref. Legislativa</v>
      </c>
      <c r="C8" s="71" t="s">
        <v>239</v>
      </c>
    </row>
    <row r="9" spans="1:3" ht="25.5">
      <c r="A9" s="73" t="str">
        <f>'1.8.1'!A9</f>
        <v>A.1</v>
      </c>
      <c r="B9" s="678" t="str">
        <f>'1.8.1'!B9</f>
        <v>Art. 50 RD 2568/1986
Art. 34.1 L 39/2015</v>
      </c>
      <c r="C9" s="730" t="str">
        <f>'1.8.1'!C9</f>
        <v>Que l'expedient es proposa al ple de la corporació.</v>
      </c>
    </row>
    <row r="10" spans="1:3" ht="25.5">
      <c r="A10" s="32" t="str">
        <f>'1.8.1'!A10</f>
        <v>A.2</v>
      </c>
      <c r="B10" s="680" t="str">
        <f>'1.8.1'!B10</f>
        <v>Art. 172 i 175 RD 2568/1986</v>
      </c>
      <c r="C10" s="680" t="s">
        <v>397</v>
      </c>
    </row>
    <row r="11" spans="1:3" ht="51">
      <c r="A11" s="32" t="str">
        <f>'1.8.1'!A11</f>
        <v>A.3</v>
      </c>
      <c r="B11" s="680" t="str">
        <f>'1.8.1'!B11</f>
        <v>Art. 3.3.c) RD 128/2018
Art. 54.1.b) RDLeg 781/1986</v>
      </c>
      <c r="C11" s="668" t="str">
        <f>'1.8.1'!C11</f>
        <v>Que consta l'informe favorable de la secretaria de la corporació.</v>
      </c>
    </row>
    <row r="12" spans="1:3" ht="25.5">
      <c r="A12" s="32" t="str">
        <f>'1.8.1'!A12</f>
        <v>A.4</v>
      </c>
      <c r="B12" s="680" t="str">
        <f>'1.8.1'!B12</f>
        <v>Art. 7.3 LO 2/2012</v>
      </c>
      <c r="C12" s="668" t="str">
        <f>'1.8.1'!C12</f>
        <v>Que de la valoració de les dades existents a l'expedient es desprèn que l'execució de l'actuació proposada no afectarà al compliment dels objectius d'estabilitat pressupostària i sostenibilitat financera.</v>
      </c>
    </row>
    <row r="13" spans="1:3">
      <c r="A13" s="95" t="str">
        <f>'1.8.1'!A13</f>
        <v>B.</v>
      </c>
      <c r="B13" s="96" t="str">
        <f>'1.8.1'!B13</f>
        <v>Ref. Legislativa</v>
      </c>
      <c r="C13" s="97" t="str">
        <f>'1.8.1'!C13</f>
        <v>Altres aspectes a revisar</v>
      </c>
    </row>
    <row r="14" spans="1:3">
      <c r="A14" s="626" t="str">
        <f>'1.8.1'!A14</f>
        <v>B.1</v>
      </c>
      <c r="B14" s="37"/>
      <c r="C14" s="37" t="str">
        <f>'1.8.1'!C14</f>
        <v>A criteri de la intervenció</v>
      </c>
    </row>
    <row r="15" spans="1:3">
      <c r="A15" s="95" t="str">
        <f>'1.8.1'!A15</f>
        <v>C.</v>
      </c>
      <c r="B15" s="96" t="str">
        <f>'1.8.1'!B15</f>
        <v>Ref. Legislativa</v>
      </c>
      <c r="C15" s="97" t="str">
        <f>'1.8.1'!C15</f>
        <v>Es fa constar</v>
      </c>
    </row>
    <row r="16" spans="1:3" ht="25.5">
      <c r="A16" s="626" t="str">
        <f>'1.8.1'!A16</f>
        <v>C.1</v>
      </c>
      <c r="B16" s="735" t="str">
        <f>'1.8.1'!B16</f>
        <v>Art. 47.2 L 7/1985</v>
      </c>
      <c r="C16" s="670" t="str">
        <f>'1.8.1'!C16</f>
        <v>Es fa constar que es requerirà el vot favorable de la majoria absoluta del nombre legal de membres de la corporació per a l'aprovació de l'expedient.</v>
      </c>
    </row>
    <row r="17" spans="1:3">
      <c r="A17" s="95" t="str">
        <f>'1.8.1'!A17</f>
        <v>D.</v>
      </c>
      <c r="B17" s="96" t="str">
        <f>'1.8.1'!B17</f>
        <v>Ref. Legislativa</v>
      </c>
      <c r="C17" s="97" t="str">
        <f>'1.8.1'!C17</f>
        <v>Altres es fa constar</v>
      </c>
    </row>
    <row r="18" spans="1:3">
      <c r="A18" s="664" t="str">
        <f>'1.8.1'!A18</f>
        <v>D.1</v>
      </c>
      <c r="B18" s="38"/>
      <c r="C18" s="42"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C18"/>
  <sheetViews>
    <sheetView view="pageBreakPreview" zoomScale="90" zoomScaleNormal="100" zoomScaleSheetLayoutView="9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16384" width="11.42578125" style="50"/>
  </cols>
  <sheetData>
    <row r="1" spans="1:3">
      <c r="A1" s="27" t="s">
        <v>231</v>
      </c>
      <c r="B1" s="27" t="str">
        <f>[3]Inventari!A1</f>
        <v>1.</v>
      </c>
      <c r="C1" s="28" t="str">
        <f>[3]Inventari!B1</f>
        <v>Control permanent no planificable</v>
      </c>
    </row>
    <row r="2" spans="1:3">
      <c r="A2" s="29" t="s">
        <v>232</v>
      </c>
      <c r="B2" s="29" t="str">
        <f>[3]Inventari!B47</f>
        <v>1.8</v>
      </c>
      <c r="C2" s="29" t="str">
        <f>[3]Inventari!C47</f>
        <v>Altres matèries</v>
      </c>
    </row>
    <row r="3" spans="1:3">
      <c r="A3" s="67" t="s">
        <v>233</v>
      </c>
      <c r="B3" s="67" t="str">
        <f>[3]Inventari!C51</f>
        <v>1.8.4</v>
      </c>
      <c r="C3" s="61" t="str">
        <f>[3]Inventari!D51</f>
        <v xml:space="preserve">Altres assumptes que tractin matèries per a les quals s'exigeixi una majoria especial </v>
      </c>
    </row>
    <row r="5" spans="1:3">
      <c r="A5" s="70" t="s">
        <v>234</v>
      </c>
      <c r="B5" s="62" t="s">
        <v>235</v>
      </c>
      <c r="C5" s="55" t="s">
        <v>236</v>
      </c>
    </row>
    <row r="6" spans="1:3" ht="38.25">
      <c r="A6" s="73" t="s">
        <v>237</v>
      </c>
      <c r="B6" s="685" t="str">
        <f>Inventari!E51</f>
        <v>Art. 47.2.o) L 7/1985
Art. 4.1.b).5 RD 128/2018</v>
      </c>
      <c r="C6" s="685" t="str">
        <f>Inventari!F51</f>
        <v>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v>
      </c>
    </row>
    <row r="7" spans="1:3">
      <c r="A7" s="69"/>
      <c r="B7" s="113"/>
      <c r="C7" s="36"/>
    </row>
    <row r="8" spans="1:3">
      <c r="A8" s="70" t="str">
        <f>'1.8.1'!A8</f>
        <v>A.</v>
      </c>
      <c r="B8" s="62" t="str">
        <f>'1.8.1'!B8</f>
        <v>Ref. Legislativa</v>
      </c>
      <c r="C8" s="71" t="s">
        <v>239</v>
      </c>
    </row>
    <row r="9" spans="1:3" ht="25.5">
      <c r="A9" s="73" t="str">
        <f>'1.8.1'!A9</f>
        <v>A.1</v>
      </c>
      <c r="B9" s="678" t="str">
        <f>'1.8.1'!B9</f>
        <v>Art. 50 RD 2568/1986
Art. 34.1 L 39/2015</v>
      </c>
      <c r="C9" s="730" t="str">
        <f>'1.8.1'!C9</f>
        <v>Que l'expedient es proposa al ple de la corporació.</v>
      </c>
    </row>
    <row r="10" spans="1:3" ht="25.5">
      <c r="A10" s="32" t="str">
        <f>'1.8.1'!A10</f>
        <v>A.2</v>
      </c>
      <c r="B10" s="680" t="str">
        <f>'1.8.1'!B10</f>
        <v>Art. 172 i 175 RD 2568/1986</v>
      </c>
      <c r="C10" s="680" t="s">
        <v>397</v>
      </c>
    </row>
    <row r="11" spans="1:3" ht="51">
      <c r="A11" s="32" t="str">
        <f>'1.8.1'!A11</f>
        <v>A.3</v>
      </c>
      <c r="B11" s="680" t="str">
        <f>'1.8.1'!B11</f>
        <v>Art. 3.3.c) RD 128/2018
Art. 54.1.b) RDLeg 781/1986</v>
      </c>
      <c r="C11" s="668" t="str">
        <f>'1.8.1'!C11</f>
        <v>Que consta l'informe favorable de la secretaria de la corporació.</v>
      </c>
    </row>
    <row r="12" spans="1:3" ht="25.5">
      <c r="A12" s="32" t="str">
        <f>'1.8.1'!A12</f>
        <v>A.4</v>
      </c>
      <c r="B12" s="680" t="str">
        <f>'1.8.1'!B12</f>
        <v>Art. 7.3 LO 2/2012</v>
      </c>
      <c r="C12" s="668" t="str">
        <f>'1.8.1'!C12</f>
        <v>Que de la valoració de les dades existents a l'expedient es desprèn que l'execució de l'actuació proposada no afectarà al compliment dels objectius d'estabilitat pressupostària i sostenibilitat financera.</v>
      </c>
    </row>
    <row r="13" spans="1:3">
      <c r="A13" s="95" t="str">
        <f>'1.8.1'!A13</f>
        <v>B.</v>
      </c>
      <c r="B13" s="96" t="str">
        <f>'1.8.1'!B13</f>
        <v>Ref. Legislativa</v>
      </c>
      <c r="C13" s="97" t="str">
        <f>'1.8.1'!C13</f>
        <v>Altres aspectes a revisar</v>
      </c>
    </row>
    <row r="14" spans="1:3">
      <c r="A14" s="626" t="str">
        <f>'1.8.1'!A14</f>
        <v>B.1</v>
      </c>
      <c r="B14" s="37"/>
      <c r="C14" s="37" t="str">
        <f>'1.8.1'!C14</f>
        <v>A criteri de la intervenció</v>
      </c>
    </row>
    <row r="15" spans="1:3">
      <c r="A15" s="95" t="str">
        <f>'1.8.1'!A15</f>
        <v>C.</v>
      </c>
      <c r="B15" s="96" t="str">
        <f>'1.8.1'!B15</f>
        <v>Ref. Legislativa</v>
      </c>
      <c r="C15" s="97" t="str">
        <f>'1.8.1'!C15</f>
        <v>Es fa constar</v>
      </c>
    </row>
    <row r="16" spans="1:3" ht="25.5">
      <c r="A16" s="626" t="str">
        <f>'1.8.1'!A16</f>
        <v>C.1</v>
      </c>
      <c r="B16" s="735" t="str">
        <f>'1.8.1'!B16</f>
        <v>Art. 47.2 L 7/1985</v>
      </c>
      <c r="C16" s="670" t="str">
        <f>'1.8.1'!C16</f>
        <v>Es fa constar que es requerirà el vot favorable de la majoria absoluta del nombre legal de membres de la corporació per a l'aprovació de l'expedient.</v>
      </c>
    </row>
    <row r="17" spans="1:3">
      <c r="A17" s="95" t="str">
        <f>'1.8.1'!A17</f>
        <v>D.</v>
      </c>
      <c r="B17" s="96" t="str">
        <f>'1.8.1'!B17</f>
        <v>Ref. Legislativa</v>
      </c>
      <c r="C17" s="97" t="str">
        <f>'1.8.1'!C17</f>
        <v>Altres es fa constar</v>
      </c>
    </row>
    <row r="18" spans="1:3">
      <c r="A18" s="664" t="str">
        <f>'1.8.1'!A18</f>
        <v>D.1</v>
      </c>
      <c r="B18" s="38"/>
      <c r="C18" s="42"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C18"/>
  <sheetViews>
    <sheetView view="pageBreakPreview" zoomScale="90" zoomScaleNormal="100" zoomScaleSheetLayoutView="90" workbookViewId="0">
      <selection activeCell="B6" sqref="B6"/>
    </sheetView>
  </sheetViews>
  <sheetFormatPr defaultColWidth="11.42578125" defaultRowHeight="12.75"/>
  <cols>
    <col min="1" max="1" width="9.7109375" style="50" customWidth="1"/>
    <col min="2" max="2" width="18.7109375" style="50" customWidth="1"/>
    <col min="3" max="3" width="110.7109375" style="50" customWidth="1"/>
    <col min="4" max="16384" width="11.42578125" style="50"/>
  </cols>
  <sheetData>
    <row r="1" spans="1:3">
      <c r="A1" s="27" t="s">
        <v>231</v>
      </c>
      <c r="B1" s="27" t="str">
        <f>[3]Inventari!A1</f>
        <v>1.</v>
      </c>
      <c r="C1" s="28" t="str">
        <f>[3]Inventari!B1</f>
        <v>Control permanent no planificable</v>
      </c>
    </row>
    <row r="2" spans="1:3">
      <c r="A2" s="29" t="s">
        <v>232</v>
      </c>
      <c r="B2" s="29" t="str">
        <f>[3]Inventari!B47</f>
        <v>1.8</v>
      </c>
      <c r="C2" s="29" t="str">
        <f>[3]Inventari!C47</f>
        <v>Altres matèries</v>
      </c>
    </row>
    <row r="3" spans="1:3">
      <c r="A3" s="67" t="s">
        <v>233</v>
      </c>
      <c r="B3" s="67" t="str">
        <f>[3]Inventari!C52</f>
        <v>1.8.5</v>
      </c>
      <c r="C3" s="61" t="str">
        <f>[3]Inventari!D52</f>
        <v>Iniciatives veïnals que afectin a drets i obligacions de contingut econòmic</v>
      </c>
    </row>
    <row r="5" spans="1:3">
      <c r="A5" s="70" t="s">
        <v>234</v>
      </c>
      <c r="B5" s="62" t="s">
        <v>235</v>
      </c>
      <c r="C5" s="55" t="s">
        <v>236</v>
      </c>
    </row>
    <row r="6" spans="1:3" ht="25.5">
      <c r="A6" s="73" t="s">
        <v>237</v>
      </c>
      <c r="B6" s="685" t="str">
        <f>Inventari!E52</f>
        <v>Art. 70 bis.2 L 7/1985</v>
      </c>
      <c r="C6" s="685" t="str">
        <f>Inventari!F52</f>
        <v>En tot cas, es requerirà l'informe previ de legalitat de la secretaria de l'ajuntament, així com l'informe de la intervenció quan la iniciativa afecti a drets i obligacions de contingut econòmic de l'ajuntament.</v>
      </c>
    </row>
    <row r="7" spans="1:3">
      <c r="A7" s="69"/>
      <c r="B7" s="113"/>
      <c r="C7" s="36"/>
    </row>
    <row r="8" spans="1:3">
      <c r="A8" s="70" t="str">
        <f>'1.8.1'!A8</f>
        <v>A.</v>
      </c>
      <c r="B8" s="62" t="str">
        <f>'1.8.1'!B8</f>
        <v>Ref. Legislativa</v>
      </c>
      <c r="C8" s="71" t="s">
        <v>239</v>
      </c>
    </row>
    <row r="9" spans="1:3" ht="25.5">
      <c r="A9" s="73" t="str">
        <f>'1.8.1'!A9</f>
        <v>A.1</v>
      </c>
      <c r="B9" s="678" t="str">
        <f>'1.8.1'!B9</f>
        <v>Art. 50 RD 2568/1986
Art. 34.1 L 39/2015</v>
      </c>
      <c r="C9" s="730" t="str">
        <f>'1.8.1'!C9</f>
        <v>Que l'expedient es proposa al ple de la corporació.</v>
      </c>
    </row>
    <row r="10" spans="1:3" ht="25.5">
      <c r="A10" s="32" t="str">
        <f>'1.8.1'!A10</f>
        <v>A.2</v>
      </c>
      <c r="B10" s="680" t="str">
        <f>'1.8.1'!B10</f>
        <v>Art. 172 i 175 RD 2568/1986</v>
      </c>
      <c r="C10" s="680" t="s">
        <v>397</v>
      </c>
    </row>
    <row r="11" spans="1:3" ht="51">
      <c r="A11" s="32" t="str">
        <f>'1.8.1'!A11</f>
        <v>A.3</v>
      </c>
      <c r="B11" s="680" t="str">
        <f>'1.8.1'!B11</f>
        <v>Art. 3.3.c) RD 128/2018
Art. 54.1.b) RDLeg 781/1986</v>
      </c>
      <c r="C11" s="668" t="str">
        <f>'1.8.1'!C11</f>
        <v>Que consta l'informe favorable de la secretaria de la corporació.</v>
      </c>
    </row>
    <row r="12" spans="1:3" ht="25.5">
      <c r="A12" s="32" t="str">
        <f>'1.8.1'!A12</f>
        <v>A.4</v>
      </c>
      <c r="B12" s="680" t="str">
        <f>'1.8.1'!B12</f>
        <v>Art. 7.3 LO 2/2012</v>
      </c>
      <c r="C12" s="668" t="str">
        <f>'1.8.1'!C12</f>
        <v>Que de la valoració de les dades existents a l'expedient es desprèn que l'execució de l'actuació proposada no afectarà al compliment dels objectius d'estabilitat pressupostària i sostenibilitat financera.</v>
      </c>
    </row>
    <row r="13" spans="1:3">
      <c r="A13" s="95" t="str">
        <f>'1.8.1'!A13</f>
        <v>B.</v>
      </c>
      <c r="B13" s="96" t="str">
        <f>'1.8.1'!B13</f>
        <v>Ref. Legislativa</v>
      </c>
      <c r="C13" s="97" t="str">
        <f>'1.8.1'!C13</f>
        <v>Altres aspectes a revisar</v>
      </c>
    </row>
    <row r="14" spans="1:3">
      <c r="A14" s="626" t="str">
        <f>'1.8.1'!A14</f>
        <v>B.1</v>
      </c>
      <c r="B14" s="37"/>
      <c r="C14" s="37" t="str">
        <f>'1.8.1'!C14</f>
        <v>A criteri de la intervenció</v>
      </c>
    </row>
    <row r="15" spans="1:3">
      <c r="A15" s="95" t="str">
        <f>'1.8.1'!A15</f>
        <v>C.</v>
      </c>
      <c r="B15" s="96" t="str">
        <f>'1.8.1'!B15</f>
        <v>Ref. Legislativa</v>
      </c>
      <c r="C15" s="97" t="str">
        <f>'1.8.1'!C15</f>
        <v>Es fa constar</v>
      </c>
    </row>
    <row r="16" spans="1:3" ht="25.5">
      <c r="A16" s="626" t="str">
        <f>'1.8.1'!A16</f>
        <v>C.1</v>
      </c>
      <c r="B16" s="735" t="str">
        <f>'1.8.1'!B16</f>
        <v>Art. 47.2 L 7/1985</v>
      </c>
      <c r="C16" s="670" t="str">
        <f>'1.8.1'!C16</f>
        <v>Es fa constar que es requerirà el vot favorable de la majoria absoluta del nombre legal de membres de la corporació per a l'aprovació de l'expedient.</v>
      </c>
    </row>
    <row r="17" spans="1:3">
      <c r="A17" s="95" t="str">
        <f>'1.8.1'!A17</f>
        <v>D.</v>
      </c>
      <c r="B17" s="96" t="str">
        <f>'1.8.1'!B17</f>
        <v>Ref. Legislativa</v>
      </c>
      <c r="C17" s="97" t="str">
        <f>'1.8.1'!C17</f>
        <v>Altres es fa constar</v>
      </c>
    </row>
    <row r="18" spans="1:3">
      <c r="A18" s="664" t="str">
        <f>'1.8.1'!A18</f>
        <v>D.1</v>
      </c>
      <c r="B18" s="38"/>
      <c r="C18" s="42"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16"/>
  <sheetViews>
    <sheetView view="pageBreakPreview" zoomScaleNormal="90" zoomScaleSheetLayoutView="100" workbookViewId="0">
      <selection activeCell="C13" sqref="C13"/>
    </sheetView>
  </sheetViews>
  <sheetFormatPr defaultColWidth="11.42578125" defaultRowHeight="12.75"/>
  <cols>
    <col min="1" max="1" width="9.7109375" style="50" customWidth="1"/>
    <col min="2" max="2" width="18.7109375" style="50" customWidth="1"/>
    <col min="3" max="3" width="110.7109375" style="50" customWidth="1"/>
    <col min="4" max="4" width="22.42578125" style="52" customWidth="1"/>
    <col min="5" max="16384" width="11.42578125" style="50"/>
  </cols>
  <sheetData>
    <row r="1" spans="1:4">
      <c r="A1" s="27" t="s">
        <v>231</v>
      </c>
      <c r="B1" s="27" t="str">
        <f>Inventari!A1</f>
        <v>1.</v>
      </c>
      <c r="C1" s="27" t="str">
        <f>Inventari!B1</f>
        <v>Control permanent no planificable</v>
      </c>
    </row>
    <row r="2" spans="1:4">
      <c r="A2" s="29" t="s">
        <v>232</v>
      </c>
      <c r="B2" s="29" t="str">
        <f>Inventari!B2</f>
        <v>1.1</v>
      </c>
      <c r="C2" s="29" t="str">
        <f>Inventari!C2</f>
        <v>Pressupost</v>
      </c>
    </row>
    <row r="3" spans="1:4">
      <c r="A3" s="67" t="s">
        <v>233</v>
      </c>
      <c r="B3" s="67" t="str">
        <f>Inventari!C7</f>
        <v>1.1.5</v>
      </c>
      <c r="C3" s="61" t="str">
        <f>Inventari!D7</f>
        <v>Avaluació de l'objectiu d'estabilitat pressupostària en l'aprovació del pressupost</v>
      </c>
    </row>
    <row r="4" spans="1:4">
      <c r="C4" s="671"/>
    </row>
    <row r="5" spans="1:4">
      <c r="A5" s="51" t="s">
        <v>234</v>
      </c>
      <c r="B5" s="11" t="s">
        <v>235</v>
      </c>
      <c r="C5" s="10" t="s">
        <v>236</v>
      </c>
    </row>
    <row r="6" spans="1:4" ht="51">
      <c r="A6" s="54" t="s">
        <v>237</v>
      </c>
      <c r="B6" s="98" t="str">
        <f>Inventari!E7</f>
        <v>Art. 16.2 RD 1463/2007</v>
      </c>
      <c r="C6" s="53" t="str">
        <f>Inventari!F7</f>
        <v>La intervenció elevarà al ple un informe sobre el compliment de l'objectiu d'estabilitat de la pròpia entitat local i dels seus organismes autònoms i entitats dependents. L'informe s'emetrà amb caràcter independent i s'incorporarà al previst en l'article 168.4 del RDLeg 2/2004. Així mateix, la intervenció de l'entitat local elevarà al ple informe sobre els estats financers, un cop aprovats per l'òrgan competent, de cada una de les entitats dependents (no integrades en el sector administracions públiques).</v>
      </c>
    </row>
    <row r="7" spans="1:4">
      <c r="A7" s="666"/>
      <c r="B7" s="6"/>
      <c r="C7" s="667"/>
    </row>
    <row r="8" spans="1:4">
      <c r="A8" s="51" t="s">
        <v>238</v>
      </c>
      <c r="B8" s="11" t="s">
        <v>235</v>
      </c>
      <c r="C8" s="5" t="str">
        <f>'1.1.1'!C8</f>
        <v>Aspectes a revisar</v>
      </c>
    </row>
    <row r="9" spans="1:4" ht="25.5">
      <c r="A9" s="16" t="s">
        <v>240</v>
      </c>
      <c r="B9" s="107" t="s">
        <v>90</v>
      </c>
      <c r="C9" s="108" t="s">
        <v>436</v>
      </c>
      <c r="D9" s="674" t="s">
        <v>437</v>
      </c>
    </row>
    <row r="10" spans="1:4">
      <c r="A10" s="51" t="s">
        <v>332</v>
      </c>
      <c r="B10" s="62" t="s">
        <v>235</v>
      </c>
      <c r="C10" s="71" t="s">
        <v>333</v>
      </c>
    </row>
    <row r="11" spans="1:4">
      <c r="A11" s="626" t="s">
        <v>334</v>
      </c>
      <c r="B11" s="37"/>
      <c r="C11" s="37" t="s">
        <v>335</v>
      </c>
    </row>
    <row r="12" spans="1:4">
      <c r="A12" s="51" t="s">
        <v>336</v>
      </c>
      <c r="B12" s="62" t="s">
        <v>235</v>
      </c>
      <c r="C12" s="71" t="s">
        <v>337</v>
      </c>
    </row>
    <row r="13" spans="1:4" ht="38.25">
      <c r="A13" s="624" t="s">
        <v>338</v>
      </c>
      <c r="B13" s="33" t="s">
        <v>438</v>
      </c>
      <c r="C13" s="33" t="s">
        <v>439</v>
      </c>
    </row>
    <row r="14" spans="1:4" ht="38.25">
      <c r="A14" s="664" t="s">
        <v>341</v>
      </c>
      <c r="B14" s="38" t="s">
        <v>440</v>
      </c>
      <c r="C14" s="38" t="s">
        <v>441</v>
      </c>
      <c r="D14" s="675"/>
    </row>
    <row r="15" spans="1:4">
      <c r="A15" s="51" t="s">
        <v>347</v>
      </c>
      <c r="B15" s="62" t="s">
        <v>235</v>
      </c>
      <c r="C15" s="71" t="s">
        <v>348</v>
      </c>
    </row>
    <row r="16" spans="1:4">
      <c r="A16" s="664" t="s">
        <v>349</v>
      </c>
      <c r="B16" s="42"/>
      <c r="C16" s="42" t="s">
        <v>335</v>
      </c>
    </row>
  </sheetData>
  <pageMargins left="0.39370078740157483" right="0.39370078740157483" top="0.39370078740157483" bottom="0.39370078740157483" header="0.39370078740157483" footer="0.39370078740157483"/>
  <pageSetup paperSize="9" scale="86" fitToHeight="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18"/>
  <sheetViews>
    <sheetView showGridLines="0" view="pageBreakPreview" zoomScaleNormal="100" zoomScaleSheetLayoutView="100" workbookViewId="0">
      <selection activeCell="B3" sqref="B3:G3"/>
    </sheetView>
  </sheetViews>
  <sheetFormatPr defaultColWidth="11.42578125" defaultRowHeight="12.75"/>
  <cols>
    <col min="1" max="1" width="3.42578125" style="147" customWidth="1"/>
    <col min="2" max="2" width="43.42578125" style="148" customWidth="1"/>
    <col min="3" max="7" width="20.7109375" style="146" customWidth="1"/>
    <col min="8" max="8" width="3.7109375" style="147" customWidth="1"/>
    <col min="9" max="16384" width="11.42578125" style="147"/>
  </cols>
  <sheetData>
    <row r="2" spans="2:7" s="149" customFormat="1" ht="46.5" customHeight="1">
      <c r="B2" s="835" t="s">
        <v>442</v>
      </c>
      <c r="C2" s="835"/>
      <c r="D2" s="835"/>
      <c r="E2" s="835"/>
      <c r="F2" s="835"/>
      <c r="G2" s="835"/>
    </row>
    <row r="3" spans="2:7" ht="20.25">
      <c r="B3" s="861" t="s">
        <v>443</v>
      </c>
      <c r="C3" s="861"/>
      <c r="D3" s="861"/>
      <c r="E3" s="861"/>
      <c r="F3" s="861"/>
      <c r="G3" s="861"/>
    </row>
    <row r="5" spans="2:7" ht="13.5" thickBot="1"/>
    <row r="6" spans="2:7" s="145" customFormat="1" ht="38.25">
      <c r="B6" s="859" t="s">
        <v>444</v>
      </c>
      <c r="C6" s="178" t="s">
        <v>445</v>
      </c>
      <c r="D6" s="178" t="s">
        <v>446</v>
      </c>
      <c r="E6" s="178" t="s">
        <v>447</v>
      </c>
      <c r="F6" s="178" t="s">
        <v>448</v>
      </c>
      <c r="G6" s="179" t="s">
        <v>449</v>
      </c>
    </row>
    <row r="7" spans="2:7" s="385" customFormat="1" ht="13.5" thickBot="1">
      <c r="B7" s="860"/>
      <c r="C7" s="386" t="s">
        <v>450</v>
      </c>
      <c r="D7" s="386" t="s">
        <v>451</v>
      </c>
      <c r="E7" s="386" t="s">
        <v>452</v>
      </c>
      <c r="F7" s="386" t="s">
        <v>453</v>
      </c>
      <c r="G7" s="387" t="s">
        <v>454</v>
      </c>
    </row>
    <row r="8" spans="2:7" ht="22.5" customHeight="1">
      <c r="B8" s="366" t="s">
        <v>455</v>
      </c>
      <c r="C8" s="183">
        <f>+EL_Estabilitat_pressupost!H14</f>
        <v>0</v>
      </c>
      <c r="D8" s="183">
        <f>+EL_Estabilitat_pressupost!H24</f>
        <v>0</v>
      </c>
      <c r="E8" s="183">
        <f>+EL_Estabilitat_pressupost!H50</f>
        <v>0</v>
      </c>
      <c r="F8" s="183">
        <f>+EL_Estabilitat_pressupost!H52</f>
        <v>0</v>
      </c>
      <c r="G8" s="184">
        <f t="shared" ref="G8:G14" si="0">+C8-D8+E8+F8</f>
        <v>0</v>
      </c>
    </row>
    <row r="9" spans="2:7" ht="22.5" customHeight="1">
      <c r="B9" s="367" t="s">
        <v>356</v>
      </c>
      <c r="C9" s="185">
        <f>+'OA-CON1_Estabilitat_pressupost'!H14</f>
        <v>0</v>
      </c>
      <c r="D9" s="185">
        <f>+'OA-CON1_Estabilitat_pressupost'!H24</f>
        <v>0</v>
      </c>
      <c r="E9" s="185">
        <f>+'OA-CON1_Estabilitat_pressupost'!H50</f>
        <v>0</v>
      </c>
      <c r="F9" s="185">
        <f>+'OA-CON1_Estabilitat_pressupost'!H52</f>
        <v>0</v>
      </c>
      <c r="G9" s="186">
        <f t="shared" si="0"/>
        <v>0</v>
      </c>
    </row>
    <row r="10" spans="2:7" ht="22.5" customHeight="1">
      <c r="B10" s="367" t="s">
        <v>357</v>
      </c>
      <c r="C10" s="185">
        <f>+'OA-CON2_Estabilitat_pressupost'!H14</f>
        <v>0</v>
      </c>
      <c r="D10" s="185">
        <f>+'OA-CON2_Estabilitat_pressupost'!H24</f>
        <v>0</v>
      </c>
      <c r="E10" s="185">
        <f>+'OA-CON2_Estabilitat_pressupost'!H50</f>
        <v>0</v>
      </c>
      <c r="F10" s="185">
        <f>+'OA-CON2_Estabilitat_pressupost'!H52</f>
        <v>0</v>
      </c>
      <c r="G10" s="186">
        <f t="shared" si="0"/>
        <v>0</v>
      </c>
    </row>
    <row r="11" spans="2:7" ht="22.5" customHeight="1">
      <c r="B11" s="367" t="s">
        <v>358</v>
      </c>
      <c r="C11" s="185">
        <f>+'OA-CON3_Estabilitat_pressupost'!H14</f>
        <v>0</v>
      </c>
      <c r="D11" s="185">
        <f>+'OA-CON3_Estabilitat_pressupost'!H24</f>
        <v>0</v>
      </c>
      <c r="E11" s="185">
        <f>+'OA-CON3_Estabilitat_pressupost'!H50</f>
        <v>0</v>
      </c>
      <c r="F11" s="185">
        <f>+'OA-CON3_Estabilitat_pressupost'!H52</f>
        <v>0</v>
      </c>
      <c r="G11" s="186">
        <f t="shared" si="0"/>
        <v>0</v>
      </c>
    </row>
    <row r="12" spans="2:7" ht="22.5" customHeight="1">
      <c r="B12" s="367" t="s">
        <v>359</v>
      </c>
      <c r="C12" s="185">
        <f>+'SM-FUND1_Estabilitat_pressupost'!F16</f>
        <v>0</v>
      </c>
      <c r="D12" s="185">
        <f>+'SM-FUND1_Estabilitat_pressupost'!F31</f>
        <v>0</v>
      </c>
      <c r="E12" s="220"/>
      <c r="F12" s="185">
        <f>+'SM-FUND1_Estabilitat_pressupost'!F33</f>
        <v>0</v>
      </c>
      <c r="G12" s="186">
        <f t="shared" si="0"/>
        <v>0</v>
      </c>
    </row>
    <row r="13" spans="2:7" ht="22.5" customHeight="1">
      <c r="B13" s="367" t="s">
        <v>361</v>
      </c>
      <c r="C13" s="185">
        <f>+'SM-FUND2_Estabilitat_pressupost'!F16</f>
        <v>0</v>
      </c>
      <c r="D13" s="185">
        <f>+'SM-FUND2_Estabilitat_pressupost'!F31</f>
        <v>0</v>
      </c>
      <c r="E13" s="220"/>
      <c r="F13" s="185">
        <f>+'SM-FUND2_Estabilitat_pressupost'!F33</f>
        <v>0</v>
      </c>
      <c r="G13" s="186">
        <f t="shared" si="0"/>
        <v>0</v>
      </c>
    </row>
    <row r="14" spans="2:7" ht="22.5" customHeight="1" thickBot="1">
      <c r="B14" s="367" t="s">
        <v>362</v>
      </c>
      <c r="C14" s="185">
        <f>+'SM-FUND3_Estabilitat_pressupost'!F16</f>
        <v>0</v>
      </c>
      <c r="D14" s="185">
        <f>+'SM-FUND3_Estabilitat_pressupost'!F31</f>
        <v>0</v>
      </c>
      <c r="E14" s="220"/>
      <c r="F14" s="185">
        <f>+'SM-FUND3_Estabilitat_pressupost'!F33</f>
        <v>0</v>
      </c>
      <c r="G14" s="186">
        <f t="shared" si="0"/>
        <v>0</v>
      </c>
    </row>
    <row r="15" spans="2:7" ht="22.5" customHeight="1" thickBot="1">
      <c r="B15" s="187" t="s">
        <v>369</v>
      </c>
      <c r="C15" s="188">
        <f>SUM(C8:C14)</f>
        <v>0</v>
      </c>
      <c r="D15" s="188">
        <f>SUM(D8:D14)</f>
        <v>0</v>
      </c>
      <c r="E15" s="188">
        <f>SUM(E8:E14)</f>
        <v>0</v>
      </c>
      <c r="F15" s="188">
        <f>SUM(F8:F14)</f>
        <v>0</v>
      </c>
      <c r="G15" s="189">
        <f>SUM(G8:G14)</f>
        <v>0</v>
      </c>
    </row>
    <row r="16" spans="2:7" s="192" customFormat="1" ht="22.5" customHeight="1" thickBot="1">
      <c r="B16" s="190"/>
      <c r="C16" s="191"/>
      <c r="D16" s="191"/>
      <c r="E16" s="191"/>
      <c r="F16" s="191"/>
      <c r="G16" s="191"/>
    </row>
    <row r="17" spans="2:7" s="192" customFormat="1" ht="22.5" customHeight="1" thickBot="1">
      <c r="B17" s="190"/>
      <c r="C17" s="191"/>
      <c r="D17" s="191"/>
      <c r="E17" s="191"/>
      <c r="F17" s="193" t="s">
        <v>456</v>
      </c>
      <c r="G17" s="194">
        <f>+G15</f>
        <v>0</v>
      </c>
    </row>
    <row r="18" spans="2:7" ht="18.75" customHeight="1">
      <c r="F18" s="150"/>
      <c r="G18" s="151"/>
    </row>
  </sheetData>
  <mergeCells count="3">
    <mergeCell ref="B6:B7"/>
    <mergeCell ref="B2:G2"/>
    <mergeCell ref="B3:G3"/>
  </mergeCells>
  <pageMargins left="0.39370078740157483" right="0.39370078740157483" top="0.39370078740157483" bottom="0.39370078740157483" header="0.51181102362204722" footer="0.51181102362204722"/>
  <pageSetup paperSize="8" firstPageNumber="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8697415673DF40BD1C66C2FC53BD2B" ma:contentTypeVersion="6" ma:contentTypeDescription="Create a new document." ma:contentTypeScope="" ma:versionID="ceef9ec215d4c280da8bdd950e47fa07">
  <xsd:schema xmlns:xsd="http://www.w3.org/2001/XMLSchema" xmlns:xs="http://www.w3.org/2001/XMLSchema" xmlns:p="http://schemas.microsoft.com/office/2006/metadata/properties" xmlns:ns2="36ec5450-e324-4188-a493-5dfaee3adf8a" targetNamespace="http://schemas.microsoft.com/office/2006/metadata/properties" ma:root="true" ma:fieldsID="7af1a75b74aee861ec1246f5220adf29" ns2:_="">
    <xsd:import namespace="36ec5450-e324-4188-a493-5dfaee3adf8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ec5450-e324-4188-a493-5dfaee3adf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2D4819-8F24-419D-A5F9-56513D55C154}"/>
</file>

<file path=customXml/itemProps2.xml><?xml version="1.0" encoding="utf-8"?>
<ds:datastoreItem xmlns:ds="http://schemas.openxmlformats.org/officeDocument/2006/customXml" ds:itemID="{4D8856A0-A859-49D5-97E1-FBEF942F7E99}"/>
</file>

<file path=customXml/itemProps3.xml><?xml version="1.0" encoding="utf-8"?>
<ds:datastoreItem xmlns:ds="http://schemas.openxmlformats.org/officeDocument/2006/customXml" ds:itemID="{D896B294-FC14-4E1B-89E2-66415C43E7CE}"/>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ernestruiz</dc:creator>
  <cp:keywords/>
  <dc:description/>
  <cp:lastModifiedBy>Eva Garcia</cp:lastModifiedBy>
  <cp:revision/>
  <dcterms:created xsi:type="dcterms:W3CDTF">2017-10-10T11:07:33Z</dcterms:created>
  <dcterms:modified xsi:type="dcterms:W3CDTF">2021-03-04T06:41:32Z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0x010100238697415673DF40BD1C66C2FC53BD2B</vt:lpwstr>
  </property>
</Properties>
</file>